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NovaRadniceZazemi-e - Úpr..." sheetId="2" state="visible" r:id="rId3"/>
  </sheets>
  <definedNames>
    <definedName function="false" hidden="false" localSheetId="1" name="_xlnm.Print_Area" vbProcedure="false">'NovaRadniceZazemi-e - Úpr...'!$C$4:$J$76,'NovaRadniceZazemi-e - Úpr...'!$C$82:$J$119,'NovaRadniceZazemi-e - Úpr...'!$C$125:$K$416</definedName>
    <definedName function="false" hidden="false" localSheetId="1" name="_xlnm.Print_Titles" vbProcedure="false">'NovaRadniceZazemi-e - Úpr...'!$135:$135</definedName>
    <definedName function="false" hidden="true" localSheetId="1" name="_xlnm._FilterDatabase" vbProcedure="false">'NovaRadniceZazemi-e - Úpr...'!$C$135:$K$416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<sst xmlns="http://schemas.openxmlformats.org/spreadsheetml/2006/main" count="3469" uniqueCount="920">
  <si>
    <t xml:space="preserve">Export Komplet</t>
  </si>
  <si>
    <t xml:space="preserve">2.0</t>
  </si>
  <si>
    <t xml:space="preserve">False</t>
  </si>
  <si>
    <t xml:space="preserve">{4158d89d-78e7-4b23-bfb9-4316edcae869}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</si>
  <si>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</si>
  <si>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</si>
  <si>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</si>
  <si>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</si>
  <si>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</si>
  <si>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</si>
  <si>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</si>
  <si>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</si>
  <si>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</si>
  <si>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NovaRadniceZazemi-e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</si>
  <si>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</si>
  <si>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</si>
  <si>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Úprava nebytového prostoru-zázemí údržby</t>
  </si>
  <si>
    <t xml:space="preserve">KSO:</t>
  </si>
  <si>
    <t xml:space="preserve">CC-CZ:</t>
  </si>
  <si>
    <t xml:space="preserve">Místo:</t>
  </si>
  <si>
    <t xml:space="preserve">Nová Radnice,Dominikánské n.1</t>
  </si>
  <si>
    <t xml:space="preserve">Datum:</t>
  </si>
  <si>
    <t xml:space="preserve">11. 5. 2023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</si>
  <si>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</si>
  <si>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</si>
  <si>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</si>
  <si>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</si>
  <si>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</si>
  <si>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</si>
  <si>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</si>
  <si>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</si>
  <si>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</si>
  <si>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</si>
  <si>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</si>
  <si>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</si>
  <si>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</si>
  <si>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</si>
  <si>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</si>
  <si>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</si>
  <si>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</si>
  <si>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</si>
  <si>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</si>
  <si>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</si>
  <si>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</si>
  <si>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</si>
  <si>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</si>
  <si>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</si>
  <si>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</si>
  <si>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</si>
  <si>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</si>
  <si>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</si>
  <si>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</si>
  <si>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</si>
  <si>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</si>
  <si>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</si>
  <si>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</si>
  <si>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</si>
  <si>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</si>
  <si>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</si>
  <si>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</si>
  <si>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</si>
  <si>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</si>
  <si>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</si>
  <si>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</si>
  <si>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</si>
  <si>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</si>
  <si>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</si>
  <si>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</si>
  <si>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</si>
  <si>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</si>
  <si>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</si>
  <si>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</si>
  <si>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</si>
  <si>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</si>
  <si>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</si>
  <si>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</si>
  <si>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</si>
  <si>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</si>
  <si>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</si>
  <si>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</si>
  <si>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</si>
  <si>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</si>
  <si>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</si>
  <si>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</si>
  <si>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</si>
  <si>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</si>
  <si>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</si>
  <si>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</si>
  <si>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</si>
  <si>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</si>
  <si>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</si>
  <si>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</si>
  <si>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</si>
  <si>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</si>
  <si>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</si>
  <si>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</si>
  <si>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</si>
  <si>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</si>
  <si>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</si>
  <si>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</si>
  <si>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</si>
  <si>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</si>
  <si>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</si>
  <si>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</si>
  <si>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</si>
  <si>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</si>
  <si>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</si>
  <si>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</si>
  <si>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</si>
  <si>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</si>
  <si>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</si>
  <si>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</si>
  <si>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</si>
  <si>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</si>
  <si>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</si>
  <si>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</si>
  <si>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</si>
  <si>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</si>
  <si>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</si>
  <si>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</si>
  <si>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</si>
  <si>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</si>
  <si>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</si>
  <si>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</si>
  <si>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</si>
  <si>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</si>
  <si>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</si>
  <si>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</si>
  <si>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</si>
  <si>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</si>
  <si>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</si>
  <si>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132212131</t>
  </si>
  <si>
    <t xml:space="preserve">Hloubení nezapažených rýh šířky do 800 mm  ručně</t>
  </si>
  <si>
    <t xml:space="preserve">m3</t>
  </si>
  <si>
    <t xml:space="preserve">CS ÚRS 2023 01</t>
  </si>
  <si>
    <t xml:space="preserve">4</t>
  </si>
  <si>
    <t xml:space="preserve">-1701794018</t>
  </si>
  <si>
    <t xml:space="preserve">VV</t>
  </si>
  <si>
    <t xml:space="preserve">7,0*0,6*0,5</t>
  </si>
  <si>
    <t xml:space="preserve">162211311</t>
  </si>
  <si>
    <t xml:space="preserve">Vodorovné přemístění výkopku z horniny třídy těžitelnosti I skupiny 1 až 3 stavebním kolečkem do 10 m</t>
  </si>
  <si>
    <t xml:space="preserve">-1715262790</t>
  </si>
  <si>
    <t xml:space="preserve">3</t>
  </si>
  <si>
    <t xml:space="preserve">162751117</t>
  </si>
  <si>
    <t xml:space="preserve">Vodorovné přemístění přes 9 000 do 10000 m výkopku/sypaniny z horniny třídy těžitelnosti I skupiny 1 až 3</t>
  </si>
  <si>
    <t xml:space="preserve">1865364526</t>
  </si>
  <si>
    <t xml:space="preserve">162751119</t>
  </si>
  <si>
    <t xml:space="preserve">Příplatek k vodorovnému přemístění výkopku/sypaniny z horniny třídy těžitelnosti I skupiny 1 až 3 ZKD 1000 m přes 10000 m</t>
  </si>
  <si>
    <t xml:space="preserve">67805573</t>
  </si>
  <si>
    <t xml:space="preserve">2,1*5 'Přepočtené koeficientem množství</t>
  </si>
  <si>
    <t xml:space="preserve">5</t>
  </si>
  <si>
    <t xml:space="preserve">171201231</t>
  </si>
  <si>
    <t xml:space="preserve">Poplatek za uložení zeminy a kamení na recyklační skládce (skládkovné) kód odpadu 17 05 04</t>
  </si>
  <si>
    <t xml:space="preserve">t</t>
  </si>
  <si>
    <t xml:space="preserve">1430879700</t>
  </si>
  <si>
    <t xml:space="preserve">2,1*1,8</t>
  </si>
  <si>
    <t xml:space="preserve">6</t>
  </si>
  <si>
    <t xml:space="preserve">171251201</t>
  </si>
  <si>
    <t xml:space="preserve">Uložení sypaniny na skládky nebo meziskládky</t>
  </si>
  <si>
    <t xml:space="preserve">-1813247861</t>
  </si>
  <si>
    <t xml:space="preserve">7</t>
  </si>
  <si>
    <t xml:space="preserve">1-pol.1</t>
  </si>
  <si>
    <t xml:space="preserve">Zapravení otvoru do komína po osazení ventilátoru</t>
  </si>
  <si>
    <t xml:space="preserve">sada</t>
  </si>
  <si>
    <t xml:space="preserve">-1621655501</t>
  </si>
  <si>
    <t xml:space="preserve">8</t>
  </si>
  <si>
    <t xml:space="preserve">1-pol.2</t>
  </si>
  <si>
    <t xml:space="preserve">Zapravení drážek</t>
  </si>
  <si>
    <t xml:space="preserve">1504621335</t>
  </si>
  <si>
    <t xml:space="preserve">Úpravy povrchů, podlahy a osazování výplní</t>
  </si>
  <si>
    <t xml:space="preserve">9</t>
  </si>
  <si>
    <t xml:space="preserve">612131121</t>
  </si>
  <si>
    <t xml:space="preserve">Penetrační disperzní nátěr vnitřních stěn nanášený ručně</t>
  </si>
  <si>
    <t xml:space="preserve">m2</t>
  </si>
  <si>
    <t xml:space="preserve">-1423566030</t>
  </si>
  <si>
    <t xml:space="preserve">1,5*1,5+3,0*1,5"1np"</t>
  </si>
  <si>
    <t xml:space="preserve">"přízemí"(0,6+1,4+2,3)*1,5</t>
  </si>
  <si>
    <t xml:space="preserve">Součet</t>
  </si>
  <si>
    <t xml:space="preserve">10</t>
  </si>
  <si>
    <t xml:space="preserve">612135101</t>
  </si>
  <si>
    <t xml:space="preserve">Hrubá výplň rýh ve stěnách maltou jakékoli šířky rýhy</t>
  </si>
  <si>
    <t xml:space="preserve">1736717005</t>
  </si>
  <si>
    <t xml:space="preserve">(60+10)*0,1</t>
  </si>
  <si>
    <t xml:space="preserve">5*0,15</t>
  </si>
  <si>
    <t xml:space="preserve">11</t>
  </si>
  <si>
    <t xml:space="preserve">612321141</t>
  </si>
  <si>
    <t xml:space="preserve">Vápenocementová omítka štuková dvouvrstvá vnitřních stěn nanášená ručně</t>
  </si>
  <si>
    <t xml:space="preserve">-81577044</t>
  </si>
  <si>
    <t xml:space="preserve">12</t>
  </si>
  <si>
    <t xml:space="preserve">612325421R</t>
  </si>
  <si>
    <t xml:space="preserve">Oprava vnitřní vápenocementové štukové omítky stěn v rozsahu plochy do 10 %</t>
  </si>
  <si>
    <t xml:space="preserve">466958879</t>
  </si>
  <si>
    <t xml:space="preserve">"146"(4,5+5,3)*2*2,5+(2,3*2+0,95)*0,7+(1,5+2,7*2)*0,7-1,35*2,7-1,05*2,1-0,85*2,2-0,8*2</t>
  </si>
  <si>
    <t xml:space="preserve">"146a"(3,35+1,81+0,67)*2*5,0</t>
  </si>
  <si>
    <t xml:space="preserve">"podesta"(4,5+5,3)*2*2,45</t>
  </si>
  <si>
    <t xml:space="preserve">13</t>
  </si>
  <si>
    <t xml:space="preserve">619991011</t>
  </si>
  <si>
    <t xml:space="preserve">Obalení konstrukcí a prvků fólií přilepenou lepící páskou</t>
  </si>
  <si>
    <t xml:space="preserve">1602233374</t>
  </si>
  <si>
    <t xml:space="preserve">1,35*2,7+1,3*2,3</t>
  </si>
  <si>
    <t xml:space="preserve">14</t>
  </si>
  <si>
    <t xml:space="preserve">631312141</t>
  </si>
  <si>
    <t xml:space="preserve">Doplnění rýh v dosavadních mazaninách betonem prostým</t>
  </si>
  <si>
    <t xml:space="preserve">-306262057</t>
  </si>
  <si>
    <t xml:space="preserve">7,0*0,6*0,15*1,1</t>
  </si>
  <si>
    <t xml:space="preserve">632441213</t>
  </si>
  <si>
    <t xml:space="preserve">Potěr anhydritový samonivelační litý C20 tl přes 35 do 40 mm</t>
  </si>
  <si>
    <t xml:space="preserve">1952390480</t>
  </si>
  <si>
    <t xml:space="preserve">2,2+7,6</t>
  </si>
  <si>
    <t xml:space="preserve">Ostatní konstrukce a práce, bourání</t>
  </si>
  <si>
    <t xml:space="preserve">16</t>
  </si>
  <si>
    <t xml:space="preserve">952901111</t>
  </si>
  <si>
    <t xml:space="preserve">Vyčištění budov bytové a občanské výstavby při výšce podlaží do 4 m</t>
  </si>
  <si>
    <t xml:space="preserve">-1842258604</t>
  </si>
  <si>
    <t xml:space="preserve">23,75+7,6+20,75+2,2</t>
  </si>
  <si>
    <t xml:space="preserve">17</t>
  </si>
  <si>
    <t xml:space="preserve">952-pc 1</t>
  </si>
  <si>
    <t xml:space="preserve">Odvoz a likvidace, háčků,kuchyňské linky,skříněk,nábytku,dřezu,baterií,světel</t>
  </si>
  <si>
    <t xml:space="preserve">754624021</t>
  </si>
  <si>
    <t xml:space="preserve">18</t>
  </si>
  <si>
    <t xml:space="preserve">965081213</t>
  </si>
  <si>
    <t xml:space="preserve">Bourání podlah z dlaždic keramických nebo xylolitových tl do 10 mm plochy přes 1 m2</t>
  </si>
  <si>
    <t xml:space="preserve">-481762997</t>
  </si>
  <si>
    <t xml:space="preserve">19</t>
  </si>
  <si>
    <t xml:space="preserve">973031616</t>
  </si>
  <si>
    <t xml:space="preserve">Vysekání kapes ve zdivu cihelném na MV nebo MVC pro špalíky a krabice do 100x100x50 mm</t>
  </si>
  <si>
    <t xml:space="preserve">kus</t>
  </si>
  <si>
    <t xml:space="preserve">1130060919</t>
  </si>
  <si>
    <t xml:space="preserve">20</t>
  </si>
  <si>
    <t xml:space="preserve">974031121</t>
  </si>
  <si>
    <t xml:space="preserve">Vysekání rýh ve zdivu cihelném hl do 30 mm š do 30 mm</t>
  </si>
  <si>
    <t xml:space="preserve">m</t>
  </si>
  <si>
    <t xml:space="preserve">-1412867757</t>
  </si>
  <si>
    <t xml:space="preserve">974031132</t>
  </si>
  <si>
    <t xml:space="preserve">Vysekání rýh ve zdivu cihelném hl do 50 mm š do 70 mm</t>
  </si>
  <si>
    <t xml:space="preserve">1060832658</t>
  </si>
  <si>
    <t xml:space="preserve">22</t>
  </si>
  <si>
    <t xml:space="preserve">974031164</t>
  </si>
  <si>
    <t xml:space="preserve">Vysekání rýh ve zdivu cihelném hl do 150 mm š do 150 mm</t>
  </si>
  <si>
    <t xml:space="preserve">422318180</t>
  </si>
  <si>
    <t xml:space="preserve">23</t>
  </si>
  <si>
    <t xml:space="preserve">974042567</t>
  </si>
  <si>
    <t xml:space="preserve">Vysekání rýh v dlažbě betonové nebo jiné monolitické hl do 150 mm š do 300 mm</t>
  </si>
  <si>
    <t xml:space="preserve">-1114303229</t>
  </si>
  <si>
    <t xml:space="preserve">24</t>
  </si>
  <si>
    <t xml:space="preserve">974042569</t>
  </si>
  <si>
    <t xml:space="preserve">Příplatek k vysekání rýh v dlažbě betonové nebo jiné monolitické hl do 150 mm ZKD 100 mm š rýhy</t>
  </si>
  <si>
    <t xml:space="preserve">-1043655986</t>
  </si>
  <si>
    <t xml:space="preserve">25</t>
  </si>
  <si>
    <t xml:space="preserve">977131119</t>
  </si>
  <si>
    <t xml:space="preserve">Vrty příklepovými vrtáky D přes 28 do 32 mm do cihelného zdiva nebo prostého betonu</t>
  </si>
  <si>
    <t xml:space="preserve">-1350410699</t>
  </si>
  <si>
    <t xml:space="preserve">26</t>
  </si>
  <si>
    <t xml:space="preserve">978013121</t>
  </si>
  <si>
    <t xml:space="preserve">Otlučení (osekání) vnitřní vápenné nebo vápenocementové omítky stěn v rozsahu přes 5 do 10 %</t>
  </si>
  <si>
    <t xml:space="preserve">1957380674</t>
  </si>
  <si>
    <t xml:space="preserve">27</t>
  </si>
  <si>
    <t xml:space="preserve">978013191</t>
  </si>
  <si>
    <t xml:space="preserve">Otlučení (osekání) vnitřní vápenné nebo vápenocementové omítky stěn v rozsahu 100 %</t>
  </si>
  <si>
    <t xml:space="preserve">-774994159</t>
  </si>
  <si>
    <t xml:space="preserve">28</t>
  </si>
  <si>
    <t xml:space="preserve">978059541</t>
  </si>
  <si>
    <t xml:space="preserve">Odsekání a odebrání obkladů stěn z vnitřních obkládaček plochy přes 1 m2</t>
  </si>
  <si>
    <t xml:space="preserve">-1947035219</t>
  </si>
  <si>
    <t xml:space="preserve">997</t>
  </si>
  <si>
    <t xml:space="preserve">Přesun sutě</t>
  </si>
  <si>
    <t xml:space="preserve">29</t>
  </si>
  <si>
    <t xml:space="preserve">997013212</t>
  </si>
  <si>
    <t xml:space="preserve">Vnitrostaveništní doprava suti a vybouraných hmot pro budovy v přes 6 do 9 m ručně</t>
  </si>
  <si>
    <t xml:space="preserve">-189591728</t>
  </si>
  <si>
    <t xml:space="preserve">30</t>
  </si>
  <si>
    <t xml:space="preserve">997013501</t>
  </si>
  <si>
    <t xml:space="preserve">Odvoz suti a vybouraných hmot na skládku nebo meziskládku do 1 km se složením</t>
  </si>
  <si>
    <t xml:space="preserve">1199296193</t>
  </si>
  <si>
    <t xml:space="preserve">31</t>
  </si>
  <si>
    <t xml:space="preserve">997013509</t>
  </si>
  <si>
    <t xml:space="preserve">Příplatek k odvozu suti a vybouraných hmot na skládku ZKD 1 km přes 1 km</t>
  </si>
  <si>
    <t xml:space="preserve">-1194329594</t>
  </si>
  <si>
    <t xml:space="preserve">4,614*19 'Přepočtené koeficientem množství</t>
  </si>
  <si>
    <t xml:space="preserve">32</t>
  </si>
  <si>
    <t xml:space="preserve">997013601</t>
  </si>
  <si>
    <t xml:space="preserve">Poplatek za uložení na skládce (skládkovné) stavebního odpadu</t>
  </si>
  <si>
    <t xml:space="preserve">682588476</t>
  </si>
  <si>
    <t xml:space="preserve">998</t>
  </si>
  <si>
    <t xml:space="preserve">Přesun hmot</t>
  </si>
  <si>
    <t xml:space="preserve">33</t>
  </si>
  <si>
    <t xml:space="preserve">998018001</t>
  </si>
  <si>
    <t xml:space="preserve">Přesun hmot ruční pro budovy v do 6 m</t>
  </si>
  <si>
    <t xml:space="preserve">-656683805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</si>
  <si>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</si>
  <si>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</si>
  <si>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</si>
  <si>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</si>
  <si>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34</t>
  </si>
  <si>
    <t xml:space="preserve">721171803</t>
  </si>
  <si>
    <t xml:space="preserve">Demontáž potrubí z PVC D do 75</t>
  </si>
  <si>
    <t xml:space="preserve">1003104046</t>
  </si>
  <si>
    <t xml:space="preserve">35</t>
  </si>
  <si>
    <t xml:space="preserve">721171808</t>
  </si>
  <si>
    <t xml:space="preserve">Demontáž potrubí z PVC D přes 75 do 114</t>
  </si>
  <si>
    <t xml:space="preserve">-991287179</t>
  </si>
  <si>
    <t xml:space="preserve">36</t>
  </si>
  <si>
    <t xml:space="preserve">721174042</t>
  </si>
  <si>
    <t xml:space="preserve">Potrubí kanalizační z PP připojovací DN 40</t>
  </si>
  <si>
    <t xml:space="preserve">955296107</t>
  </si>
  <si>
    <t xml:space="preserve">37</t>
  </si>
  <si>
    <t xml:space="preserve">721174043</t>
  </si>
  <si>
    <t xml:space="preserve">Potrubí kanalizační z PP připojovací DN 50</t>
  </si>
  <si>
    <t xml:space="preserve">1109324084</t>
  </si>
  <si>
    <t xml:space="preserve">38</t>
  </si>
  <si>
    <t xml:space="preserve">721174045</t>
  </si>
  <si>
    <t xml:space="preserve">Potrubí kanalizační z PP připojovací DN 110</t>
  </si>
  <si>
    <t xml:space="preserve">-1679781396</t>
  </si>
  <si>
    <t xml:space="preserve">39</t>
  </si>
  <si>
    <t xml:space="preserve">721194104</t>
  </si>
  <si>
    <t xml:space="preserve">Vyvedení a upevnění odpadních výpustek DN 40</t>
  </si>
  <si>
    <t xml:space="preserve">344380361</t>
  </si>
  <si>
    <t xml:space="preserve">40</t>
  </si>
  <si>
    <t xml:space="preserve">721194105</t>
  </si>
  <si>
    <t xml:space="preserve">Vyvedení a upevnění odpadních výpustek DN 50</t>
  </si>
  <si>
    <t xml:space="preserve">-796415797</t>
  </si>
  <si>
    <t xml:space="preserve">41</t>
  </si>
  <si>
    <t xml:space="preserve">721194109</t>
  </si>
  <si>
    <t xml:space="preserve">Vyvedení a upevnění odpadních výpustek DN 110</t>
  </si>
  <si>
    <t xml:space="preserve">-1898978660</t>
  </si>
  <si>
    <t xml:space="preserve">42</t>
  </si>
  <si>
    <t xml:space="preserve">721290111</t>
  </si>
  <si>
    <t xml:space="preserve">Zkouška těsnosti potrubí kanalizace vodou DN do 125</t>
  </si>
  <si>
    <t xml:space="preserve">-86026550</t>
  </si>
  <si>
    <t xml:space="preserve">43</t>
  </si>
  <si>
    <t xml:space="preserve">721290822</t>
  </si>
  <si>
    <t xml:space="preserve">Přemístění vnitrostaveništní demontovaných hmot vnitřní kanalizace v objektech v přes 6 do 12 m</t>
  </si>
  <si>
    <t xml:space="preserve">623159507</t>
  </si>
  <si>
    <t xml:space="preserve">44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</si>
  <si>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</si>
  <si>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</si>
  <si>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</si>
  <si>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-1581671395</t>
  </si>
  <si>
    <t xml:space="preserve">722</t>
  </si>
  <si>
    <t xml:space="preserve">Zdravotechnika - vnitřní vodovod</t>
  </si>
  <si>
    <t xml:space="preserve">45</t>
  </si>
  <si>
    <t xml:space="preserve">722130801</t>
  </si>
  <si>
    <t xml:space="preserve">Demontáž potrubí ocelové pozinkované závitové DN do 25</t>
  </si>
  <si>
    <t xml:space="preserve">820433699</t>
  </si>
  <si>
    <t xml:space="preserve">46</t>
  </si>
  <si>
    <t xml:space="preserve">722174002</t>
  </si>
  <si>
    <t xml:space="preserve">Potrubí vodovodní plastové PPR svar polyfúze PN 16 D 20x2,8 mm</t>
  </si>
  <si>
    <t xml:space="preserve">-1272976370</t>
  </si>
  <si>
    <t xml:space="preserve">47</t>
  </si>
  <si>
    <t xml:space="preserve">722174003</t>
  </si>
  <si>
    <t xml:space="preserve">Potrubí vodovodní plastové PPR svar polyfúze PN 16 D 25x3,5 mm</t>
  </si>
  <si>
    <t xml:space="preserve">-2126502465</t>
  </si>
  <si>
    <t xml:space="preserve">48</t>
  </si>
  <si>
    <t xml:space="preserve">722181221</t>
  </si>
  <si>
    <t xml:space="preserve">Ochrana vodovodního potrubí přilepenými termoizolačními trubicemi z PE tl přes 6 do 9 mm DN do 22 mm</t>
  </si>
  <si>
    <t xml:space="preserve">1583871766</t>
  </si>
  <si>
    <t xml:space="preserve">49</t>
  </si>
  <si>
    <t xml:space="preserve">722181222</t>
  </si>
  <si>
    <t xml:space="preserve">Ochrana vodovodního potrubí přilepenými termoizolačními trubicemi z PE tl přes 6 do 9 mm DN přes 22 do 45 mm</t>
  </si>
  <si>
    <t xml:space="preserve">444235926</t>
  </si>
  <si>
    <t xml:space="preserve">50</t>
  </si>
  <si>
    <t xml:space="preserve">722181851</t>
  </si>
  <si>
    <t xml:space="preserve">Demontáž termoizolačních trubic z trub D do 45</t>
  </si>
  <si>
    <t xml:space="preserve">858438668</t>
  </si>
  <si>
    <t xml:space="preserve">51</t>
  </si>
  <si>
    <t xml:space="preserve">722190401</t>
  </si>
  <si>
    <t xml:space="preserve">Vyvedení a upevnění výpustku DN do 25</t>
  </si>
  <si>
    <t xml:space="preserve">-640514706</t>
  </si>
  <si>
    <t xml:space="preserve">"umyvadlo"2+2</t>
  </si>
  <si>
    <t xml:space="preserve">"sprcha"2</t>
  </si>
  <si>
    <t xml:space="preserve">"WC"1</t>
  </si>
  <si>
    <t xml:space="preserve">52</t>
  </si>
  <si>
    <t xml:space="preserve">722220862</t>
  </si>
  <si>
    <t xml:space="preserve">Demontáž armatur závitových se dvěma závity G přes 3/4 do 5/4</t>
  </si>
  <si>
    <t xml:space="preserve">1298538263</t>
  </si>
  <si>
    <t xml:space="preserve">53</t>
  </si>
  <si>
    <t xml:space="preserve">722232045</t>
  </si>
  <si>
    <t xml:space="preserve">Kohout kulový přímý G 1" PN 42 do 185°C vnitřní závit</t>
  </si>
  <si>
    <t xml:space="preserve">-1210037843</t>
  </si>
  <si>
    <t xml:space="preserve">54</t>
  </si>
  <si>
    <t xml:space="preserve">722232063</t>
  </si>
  <si>
    <t xml:space="preserve">Kohout kulový přímý G 1" PN 42 do 185°C vnitřní závit s vypouštěním</t>
  </si>
  <si>
    <t xml:space="preserve">-349010899</t>
  </si>
  <si>
    <t xml:space="preserve">55</t>
  </si>
  <si>
    <t xml:space="preserve">722290226</t>
  </si>
  <si>
    <t xml:space="preserve">Zkouška těsnosti vodovodního potrubí závitového DN do 50</t>
  </si>
  <si>
    <t xml:space="preserve">1501755301</t>
  </si>
  <si>
    <t xml:space="preserve">56</t>
  </si>
  <si>
    <t xml:space="preserve">722290234</t>
  </si>
  <si>
    <t xml:space="preserve">Proplach a dezinfekce vodovodního potrubí DN do 80</t>
  </si>
  <si>
    <t xml:space="preserve">-248659343</t>
  </si>
  <si>
    <t xml:space="preserve">57</t>
  </si>
  <si>
    <t xml:space="preserve">998722202</t>
  </si>
  <si>
    <t xml:space="preserve">Přesun hmot procentní pro vnitřní vodovod v objektech v přes 6 do 12 m</t>
  </si>
  <si>
    <t xml:space="preserve">-1731604766</t>
  </si>
  <si>
    <t xml:space="preserve">725</t>
  </si>
  <si>
    <t xml:space="preserve">Zdravotechnika - zařizovací předměty</t>
  </si>
  <si>
    <t xml:space="preserve">58</t>
  </si>
  <si>
    <t xml:space="preserve">725112171</t>
  </si>
  <si>
    <t xml:space="preserve">Kombi klozet s hlubokým splachováním odpad vodorovný</t>
  </si>
  <si>
    <t xml:space="preserve">soubor</t>
  </si>
  <si>
    <t xml:space="preserve">324977273</t>
  </si>
  <si>
    <t xml:space="preserve">59</t>
  </si>
  <si>
    <t xml:space="preserve">725212111</t>
  </si>
  <si>
    <t xml:space="preserve">Umyvadlo keramické bílé nábytkové šířky 500 mm včetně skříňky s jednou zásuvkou skřinkou nad umyv.vč.osvětlení</t>
  </si>
  <si>
    <t xml:space="preserve">1472286983</t>
  </si>
  <si>
    <t xml:space="preserve">60</t>
  </si>
  <si>
    <t xml:space="preserve">725241111</t>
  </si>
  <si>
    <t xml:space="preserve">Vanička sprchová akrylátová čtvercová 800x800 mm</t>
  </si>
  <si>
    <t xml:space="preserve">-2004936651</t>
  </si>
  <si>
    <t xml:space="preserve">61</t>
  </si>
  <si>
    <t xml:space="preserve">725244102</t>
  </si>
  <si>
    <t xml:space="preserve">Dveře sprchové rámové se skleněnou výplní tl. 5 mm otvíravé jednokřídlové do niky na vaničku šířky 800 mm</t>
  </si>
  <si>
    <t xml:space="preserve">-1859973484</t>
  </si>
  <si>
    <t xml:space="preserve">62</t>
  </si>
  <si>
    <t xml:space="preserve">7252-pc01</t>
  </si>
  <si>
    <t xml:space="preserve">D+M baterie sprchová</t>
  </si>
  <si>
    <t xml:space="preserve">6452968</t>
  </si>
  <si>
    <t xml:space="preserve">63</t>
  </si>
  <si>
    <t xml:space="preserve">725310821</t>
  </si>
  <si>
    <t xml:space="preserve">Demontáž dřez jednoduchý na ocelové konzole bez výtokových armatur ( dřez v patře se bude odstranovat až před montáží kuchyně-zajištuje  si ji investor)</t>
  </si>
  <si>
    <t xml:space="preserve">-1298476273</t>
  </si>
  <si>
    <t xml:space="preserve">"přízemí"1</t>
  </si>
  <si>
    <t xml:space="preserve">"1.patro"1</t>
  </si>
  <si>
    <t xml:space="preserve">64</t>
  </si>
  <si>
    <t xml:space="preserve">725530831</t>
  </si>
  <si>
    <t xml:space="preserve">Demontáž ohřívač elektrický průtokový</t>
  </si>
  <si>
    <t xml:space="preserve">1023905504</t>
  </si>
  <si>
    <t xml:space="preserve">65</t>
  </si>
  <si>
    <t xml:space="preserve">725532118</t>
  </si>
  <si>
    <t xml:space="preserve">Elektrický ohřívač zásobníkový akumulační závěsný svislý 120 l / 3 kW</t>
  </si>
  <si>
    <t xml:space="preserve">561888645</t>
  </si>
  <si>
    <t xml:space="preserve">66</t>
  </si>
  <si>
    <t xml:space="preserve">725820801</t>
  </si>
  <si>
    <t xml:space="preserve">Demontáž baterie nástěnné do G 3 / 4</t>
  </si>
  <si>
    <t xml:space="preserve">499512655</t>
  </si>
  <si>
    <t xml:space="preserve">67</t>
  </si>
  <si>
    <t xml:space="preserve">725822613</t>
  </si>
  <si>
    <t xml:space="preserve">Baterie umyvadlová stojánková páková s výpustí</t>
  </si>
  <si>
    <t xml:space="preserve">-399054834</t>
  </si>
  <si>
    <t xml:space="preserve">68</t>
  </si>
  <si>
    <t xml:space="preserve">725860811</t>
  </si>
  <si>
    <t xml:space="preserve">Baterie dřezová nástěnná</t>
  </si>
  <si>
    <t xml:space="preserve">1441196481</t>
  </si>
  <si>
    <t xml:space="preserve">69</t>
  </si>
  <si>
    <t xml:space="preserve">998725201</t>
  </si>
  <si>
    <t xml:space="preserve">Přesun hmot procentní pro zařizovací předměty v objektech v do 6 m</t>
  </si>
  <si>
    <t xml:space="preserve">663331944</t>
  </si>
  <si>
    <t xml:space="preserve">735</t>
  </si>
  <si>
    <t xml:space="preserve">Ústřední vytápění - otopná tělesa</t>
  </si>
  <si>
    <t xml:space="preserve">70</t>
  </si>
  <si>
    <t xml:space="preserve">735164271</t>
  </si>
  <si>
    <t xml:space="preserve">Otopné těleso trubkové elektrické přímotopné výška/délka 1810/450 mm</t>
  </si>
  <si>
    <t xml:space="preserve">-1612980489</t>
  </si>
  <si>
    <t xml:space="preserve">71</t>
  </si>
  <si>
    <t xml:space="preserve">998735201</t>
  </si>
  <si>
    <t xml:space="preserve">Přesun hmot procentní pro otopná tělesa v objektech v do 6 m</t>
  </si>
  <si>
    <t xml:space="preserve">909304533</t>
  </si>
  <si>
    <t xml:space="preserve">741</t>
  </si>
  <si>
    <t xml:space="preserve">Elektroinstalace - silnoproud</t>
  </si>
  <si>
    <t xml:space="preserve">72</t>
  </si>
  <si>
    <t xml:space="preserve">741110001</t>
  </si>
  <si>
    <t xml:space="preserve">Montáž trubka plastová tuhá D přes 16 do 23 mm uložená pevně</t>
  </si>
  <si>
    <t xml:space="preserve">685193914</t>
  </si>
  <si>
    <t xml:space="preserve">73</t>
  </si>
  <si>
    <t xml:space="preserve">M</t>
  </si>
  <si>
    <t xml:space="preserve">34571092</t>
  </si>
  <si>
    <t xml:space="preserve">trubka elektroinstalační tuhá z PVC D 17,4/20 mm, délka 3m</t>
  </si>
  <si>
    <t xml:space="preserve">-1181734694</t>
  </si>
  <si>
    <t xml:space="preserve">5*1,05 'Přepočtené koeficientem množství</t>
  </si>
  <si>
    <t xml:space="preserve">74</t>
  </si>
  <si>
    <t xml:space="preserve">741111801</t>
  </si>
  <si>
    <t xml:space="preserve">Demontáž trubky plastové tuhé D do 50 mm uložené pevně</t>
  </si>
  <si>
    <t xml:space="preserve">1975661968</t>
  </si>
  <si>
    <t xml:space="preserve">75</t>
  </si>
  <si>
    <t xml:space="preserve">741112001</t>
  </si>
  <si>
    <t xml:space="preserve">Montáž krabice zapuštěná plastová kruhová</t>
  </si>
  <si>
    <t xml:space="preserve">88199659</t>
  </si>
  <si>
    <t xml:space="preserve">76</t>
  </si>
  <si>
    <t xml:space="preserve">34571450</t>
  </si>
  <si>
    <t xml:space="preserve">krabice pod omítku PVC přístrojová kruhová D 70mm</t>
  </si>
  <si>
    <t xml:space="preserve">-1615283066</t>
  </si>
  <si>
    <t xml:space="preserve">77</t>
  </si>
  <si>
    <t xml:space="preserve">34571452</t>
  </si>
  <si>
    <t xml:space="preserve">krabice pod omítku PVC přístrojová kruhová D 70mm dvojnásobná</t>
  </si>
  <si>
    <t xml:space="preserve">1840382802</t>
  </si>
  <si>
    <t xml:space="preserve">78</t>
  </si>
  <si>
    <t xml:space="preserve">34571563</t>
  </si>
  <si>
    <t xml:space="preserve">krabice pod omítku PVC odbočná kruhová D 100mm s víčkem a svorkovnicí</t>
  </si>
  <si>
    <t xml:space="preserve">-515953744</t>
  </si>
  <si>
    <t xml:space="preserve">79</t>
  </si>
  <si>
    <t xml:space="preserve">741120301</t>
  </si>
  <si>
    <t xml:space="preserve">Montáž vodič Cu izolovaný plný a laněný s PVC pláštěm žíla 0,55-16 mm2 pevně (např. CY, CHAH-V)</t>
  </si>
  <si>
    <t xml:space="preserve">371751090</t>
  </si>
  <si>
    <t xml:space="preserve">80</t>
  </si>
  <si>
    <t xml:space="preserve">34141025</t>
  </si>
  <si>
    <t xml:space="preserve">vodič propojovací flexibilní jádro Cu lanované izolace PVC 450/750V (H07V-K) 1x2,5mm2</t>
  </si>
  <si>
    <t xml:space="preserve">1870744873</t>
  </si>
  <si>
    <t xml:space="preserve">10*1,15 'Přepočtené koeficientem množství</t>
  </si>
  <si>
    <t xml:space="preserve">81</t>
  </si>
  <si>
    <t xml:space="preserve">741122611</t>
  </si>
  <si>
    <t xml:space="preserve">Montáž kabel Cu plný kulatý žíla 3x1,5 až 6 mm2 uložený pevně (např. CYKY)</t>
  </si>
  <si>
    <t xml:space="preserve">-596644883</t>
  </si>
  <si>
    <t xml:space="preserve">82</t>
  </si>
  <si>
    <t xml:space="preserve">34111030</t>
  </si>
  <si>
    <t xml:space="preserve">kabel instalační jádro Cu plné izolace PVC plášť PVC 450/750V (CYKY) 3x1,5mm2</t>
  </si>
  <si>
    <t xml:space="preserve">-932845733</t>
  </si>
  <si>
    <t xml:space="preserve">50*1,15 'Přepočtené koeficientem množství</t>
  </si>
  <si>
    <t xml:space="preserve">83</t>
  </si>
  <si>
    <t xml:space="preserve">34111036</t>
  </si>
  <si>
    <t xml:space="preserve">kabel instalační jádro Cu plné izolace PVC plášť PVC 450/750V (CYKY) 3x2,5mm2</t>
  </si>
  <si>
    <t xml:space="preserve">838222506</t>
  </si>
  <si>
    <t xml:space="preserve">60*1,15 'Přepočtené koeficientem množství</t>
  </si>
  <si>
    <t xml:space="preserve">84</t>
  </si>
  <si>
    <t xml:space="preserve">741122642</t>
  </si>
  <si>
    <t xml:space="preserve">Montáž kabel Cu plný kulatý žíla 5x4 až 6 mm2 uložený pevně (např. CYKY)</t>
  </si>
  <si>
    <t xml:space="preserve">-787281733</t>
  </si>
  <si>
    <t xml:space="preserve">85</t>
  </si>
  <si>
    <t xml:space="preserve">34111100</t>
  </si>
  <si>
    <t xml:space="preserve">kabel instalační jádro Cu plné izolace PVC plášť PVC 450/750V (CYKY) 5x6mm2</t>
  </si>
  <si>
    <t xml:space="preserve">-1775949240</t>
  </si>
  <si>
    <t xml:space="preserve">20*1,15 'Přepočtené koeficientem množství</t>
  </si>
  <si>
    <t xml:space="preserve">86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</si>
  <si>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</si>
  <si>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</si>
  <si>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121085099</t>
  </si>
  <si>
    <t xml:space="preserve">87</t>
  </si>
  <si>
    <t xml:space="preserve">741130001</t>
  </si>
  <si>
    <t xml:space="preserve">Ukončení vodič izolovaný do 2,5 mm2 v rozváděči nebo na přístroji</t>
  </si>
  <si>
    <t xml:space="preserve">905567145</t>
  </si>
  <si>
    <t xml:space="preserve">88</t>
  </si>
  <si>
    <t xml:space="preserve">741130004</t>
  </si>
  <si>
    <t xml:space="preserve">Ukončení vodič izolovaný do 6 mm2 v rozváděči nebo na přístroji</t>
  </si>
  <si>
    <t xml:space="preserve">-1705764976</t>
  </si>
  <si>
    <t xml:space="preserve">89</t>
  </si>
  <si>
    <t xml:space="preserve">741310001</t>
  </si>
  <si>
    <t xml:space="preserve">Montáž spínač nástěnný 1-jednopólový prostředí normální se zapojením vodičů</t>
  </si>
  <si>
    <t xml:space="preserve">-42400541</t>
  </si>
  <si>
    <t xml:space="preserve">90</t>
  </si>
  <si>
    <t xml:space="preserve">34535025</t>
  </si>
  <si>
    <t xml:space="preserve">přístroj spínače zápustného jednopólového, s krytem, řazení 1, IP44, šroubové svorky</t>
  </si>
  <si>
    <t xml:space="preserve">-247644484</t>
  </si>
  <si>
    <t xml:space="preserve">91</t>
  </si>
  <si>
    <t xml:space="preserve">741310021</t>
  </si>
  <si>
    <t xml:space="preserve">Montáž přepínač nástěnný 5-sériový prostředí normální se zapojením vodičů</t>
  </si>
  <si>
    <t xml:space="preserve">2134873607</t>
  </si>
  <si>
    <t xml:space="preserve">92</t>
  </si>
  <si>
    <t xml:space="preserve">34535073</t>
  </si>
  <si>
    <t xml:space="preserve">přepínač nástěnný sériový, řazení 5, IP44, bezšroubové svorky</t>
  </si>
  <si>
    <t xml:space="preserve">-303809943</t>
  </si>
  <si>
    <t xml:space="preserve">93</t>
  </si>
  <si>
    <t xml:space="preserve">741310402</t>
  </si>
  <si>
    <t xml:space="preserve">Montáž spínač tří/čtyřpólový nástěnný do 25 A prostředí normální se zapojením vodičů</t>
  </si>
  <si>
    <t xml:space="preserve">-49342146</t>
  </si>
  <si>
    <t xml:space="preserve">94</t>
  </si>
  <si>
    <t xml:space="preserve">741311803</t>
  </si>
  <si>
    <t xml:space="preserve">Demontáž spínačů nástěnných normálních do 10 A bezšroubových bez zachování funkčnosti do 2 svorek</t>
  </si>
  <si>
    <t xml:space="preserve">-1118378630</t>
  </si>
  <si>
    <t xml:space="preserve">95</t>
  </si>
  <si>
    <t xml:space="preserve">741313003</t>
  </si>
  <si>
    <t xml:space="preserve">Montáž zásuvka (polo)zapuštěná bezšroubové připojení 2x(2P+PE) dvojnásobná se zapojením vodičů</t>
  </si>
  <si>
    <t xml:space="preserve">-1798703703</t>
  </si>
  <si>
    <t xml:space="preserve">96</t>
  </si>
  <si>
    <t xml:space="preserve">34555238</t>
  </si>
  <si>
    <t xml:space="preserve">zásuvka zápustná dvojnásobná, šroubové svorky</t>
  </si>
  <si>
    <t xml:space="preserve">1800458116</t>
  </si>
  <si>
    <t xml:space="preserve">97</t>
  </si>
  <si>
    <t xml:space="preserve">741313111</t>
  </si>
  <si>
    <t xml:space="preserve">Montáž zásuvek průmyslových spojovacích provedení IP 67 3P+PE 16 A se zapojením vodičů</t>
  </si>
  <si>
    <t xml:space="preserve">-1809176360</t>
  </si>
  <si>
    <t xml:space="preserve">98</t>
  </si>
  <si>
    <t xml:space="preserve">358PC 1</t>
  </si>
  <si>
    <t xml:space="preserve">zásuvka spojovací tří fázová pětikolíková s doplněním proudového chrániče do rozvaděče</t>
  </si>
  <si>
    <t xml:space="preserve">576873037</t>
  </si>
  <si>
    <t xml:space="preserve">99</t>
  </si>
  <si>
    <t xml:space="preserve">741315813</t>
  </si>
  <si>
    <t xml:space="preserve">Demontáž zásuvek domovních normální prostředí do 16A zapuštěných bezšroubových bez zachování funkčnosti 2P+PE</t>
  </si>
  <si>
    <t xml:space="preserve">1473908023</t>
  </si>
  <si>
    <t xml:space="preserve">100</t>
  </si>
  <si>
    <t xml:space="preserve">741315853</t>
  </si>
  <si>
    <t xml:space="preserve">Demontáž zásuvek průmyslových nástěnných venkovních bezšroubových bez zachování funkčnosti 2P+PE</t>
  </si>
  <si>
    <t xml:space="preserve">-1448432522</t>
  </si>
  <si>
    <t xml:space="preserve">101</t>
  </si>
  <si>
    <t xml:space="preserve">741321033</t>
  </si>
  <si>
    <t xml:space="preserve">Montáž proudových chráničů čtyřpólových nn do 25 A ve skříni se zapojením vodičů</t>
  </si>
  <si>
    <t xml:space="preserve">303176959</t>
  </si>
  <si>
    <t xml:space="preserve">102</t>
  </si>
  <si>
    <t xml:space="preserve">35889206</t>
  </si>
  <si>
    <t xml:space="preserve">chránič proudový 4pólový 25A pracovního proudu 0,03A</t>
  </si>
  <si>
    <t xml:space="preserve">-804553631</t>
  </si>
  <si>
    <t xml:space="preserve">103</t>
  </si>
  <si>
    <t xml:space="preserve">741371004</t>
  </si>
  <si>
    <t xml:space="preserve">Montáž svítidlo zářivkové bytové stropní přisazené 2 zdroje s krytem</t>
  </si>
  <si>
    <t xml:space="preserve">-1367466337</t>
  </si>
  <si>
    <t xml:space="preserve">104</t>
  </si>
  <si>
    <t xml:space="preserve">34823-pc1</t>
  </si>
  <si>
    <t xml:space="preserve">svítidlo LED interiérové přisazené stropní, délka cca 1000mm, vč. zdroje a recyklačních poplatků</t>
  </si>
  <si>
    <t xml:space="preserve">1266185725</t>
  </si>
  <si>
    <t xml:space="preserve">105</t>
  </si>
  <si>
    <t xml:space="preserve">741371863</t>
  </si>
  <si>
    <t xml:space="preserve">Demontáž svítidla interiérového se standardní paticí zavěšeného přes 0,09 do 0,36 m2 bez zachování funkčnosti</t>
  </si>
  <si>
    <t xml:space="preserve">112383550</t>
  </si>
  <si>
    <t xml:space="preserve">106</t>
  </si>
  <si>
    <t xml:space="preserve">741810001</t>
  </si>
  <si>
    <t xml:space="preserve">Celková prohlídka elektrického rozvodu a zařízení do 100 000,- Kč</t>
  </si>
  <si>
    <t xml:space="preserve">2087517929</t>
  </si>
  <si>
    <t xml:space="preserve">107</t>
  </si>
  <si>
    <t xml:space="preserve">741811011</t>
  </si>
  <si>
    <t xml:space="preserve">Kontrola rozvaděč nn silový hmotnosti do 200 kg</t>
  </si>
  <si>
    <t xml:space="preserve">-470390756</t>
  </si>
  <si>
    <t xml:space="preserve">108</t>
  </si>
  <si>
    <t xml:space="preserve">7419-pc1</t>
  </si>
  <si>
    <t xml:space="preserve">Pomocný instalační materiál (svorky, sádra, pásky, aj.)</t>
  </si>
  <si>
    <t xml:space="preserve">-997319233</t>
  </si>
  <si>
    <t xml:space="preserve">109</t>
  </si>
  <si>
    <t xml:space="preserve">998741202</t>
  </si>
  <si>
    <t xml:space="preserve">Přesun hmot procentní pro silnoproud v objektech v přes 6 do 12 m</t>
  </si>
  <si>
    <t xml:space="preserve">1814127382</t>
  </si>
  <si>
    <t xml:space="preserve">751</t>
  </si>
  <si>
    <t xml:space="preserve">Vzduchotechnika</t>
  </si>
  <si>
    <t xml:space="preserve">110</t>
  </si>
  <si>
    <t xml:space="preserve">7511-pc1</t>
  </si>
  <si>
    <t xml:space="preserve">D+M ventilátoru s časovýcm doběhem</t>
  </si>
  <si>
    <t xml:space="preserve">-1596651283</t>
  </si>
  <si>
    <t xml:space="preserve">111</t>
  </si>
  <si>
    <t xml:space="preserve">7511-pc2</t>
  </si>
  <si>
    <t xml:space="preserve">D+M potrubí VZT</t>
  </si>
  <si>
    <t xml:space="preserve">207481546</t>
  </si>
  <si>
    <t xml:space="preserve">112</t>
  </si>
  <si>
    <t xml:space="preserve">998751202</t>
  </si>
  <si>
    <t xml:space="preserve">Přesun hmot procentní pro vzduchotechniku v objektech výšky přes 12 do 24 m</t>
  </si>
  <si>
    <t xml:space="preserve">-824129115</t>
  </si>
  <si>
    <t xml:space="preserve">763</t>
  </si>
  <si>
    <t xml:space="preserve">Konstrukce suché výstavby</t>
  </si>
  <si>
    <t xml:space="preserve">113</t>
  </si>
  <si>
    <t xml:space="preserve">763111431</t>
  </si>
  <si>
    <t xml:space="preserve">SDK příčka tl 100 mm profil CW+UW 50 desky 2xH2 12,5 s izolací EI 60 Rw do 51 dB</t>
  </si>
  <si>
    <t xml:space="preserve">-254368326</t>
  </si>
  <si>
    <t xml:space="preserve">2,2*3,5</t>
  </si>
  <si>
    <t xml:space="preserve">114</t>
  </si>
  <si>
    <t xml:space="preserve">763111717</t>
  </si>
  <si>
    <t xml:space="preserve">SDK příčka základní penetrační nátěr (oboustranně)</t>
  </si>
  <si>
    <t xml:space="preserve">-433502348</t>
  </si>
  <si>
    <t xml:space="preserve">7,700*2</t>
  </si>
  <si>
    <t xml:space="preserve">115</t>
  </si>
  <si>
    <t xml:space="preserve">763111752</t>
  </si>
  <si>
    <t xml:space="preserve">Příplatek k SDK příčce za zakřivení do plynulého oblouku</t>
  </si>
  <si>
    <t xml:space="preserve">557870639</t>
  </si>
  <si>
    <t xml:space="preserve">15,400/2</t>
  </si>
  <si>
    <t xml:space="preserve">116</t>
  </si>
  <si>
    <t xml:space="preserve">763181311</t>
  </si>
  <si>
    <t xml:space="preserve">Montáž jednokřídlové kovové zárubně SDK příčka</t>
  </si>
  <si>
    <t xml:space="preserve">159112596</t>
  </si>
  <si>
    <t xml:space="preserve">117</t>
  </si>
  <si>
    <t xml:space="preserve">55331590</t>
  </si>
  <si>
    <t xml:space="preserve">zárubeň jednokřídlá ocelová pro sádrokartonové příčky tl stěny 75-100mm rozměru 800/1970, 2100mm</t>
  </si>
  <si>
    <t xml:space="preserve">-1503191580</t>
  </si>
  <si>
    <t xml:space="preserve">118</t>
  </si>
  <si>
    <t xml:space="preserve">763181411</t>
  </si>
  <si>
    <t xml:space="preserve">Ztužující výplň otvoru pro dveře pro příčky do 2,75 m zátěž křídla do 25 kg</t>
  </si>
  <si>
    <t xml:space="preserve">1493478306</t>
  </si>
  <si>
    <t xml:space="preserve">119</t>
  </si>
  <si>
    <t xml:space="preserve">998763200</t>
  </si>
  <si>
    <t xml:space="preserve">Přesun hmot procentní pro dřevostavby v objektech v do 6 m</t>
  </si>
  <si>
    <t xml:space="preserve">-1283154449</t>
  </si>
  <si>
    <t xml:space="preserve">766</t>
  </si>
  <si>
    <t xml:space="preserve">Konstrukce truhlářské</t>
  </si>
  <si>
    <t xml:space="preserve">120</t>
  </si>
  <si>
    <t xml:space="preserve">766660001</t>
  </si>
  <si>
    <t xml:space="preserve">Montáž dveřních křídel otvíravých jednokřídlových š do 0,8 m do ocelové zárubně</t>
  </si>
  <si>
    <t xml:space="preserve">857411190</t>
  </si>
  <si>
    <t xml:space="preserve">121</t>
  </si>
  <si>
    <t xml:space="preserve">61164005</t>
  </si>
  <si>
    <t xml:space="preserve">dveře jednokřídlé profilované povrch lakovaný bílý  800x1970mm včetně kování,klik a zámku</t>
  </si>
  <si>
    <t xml:space="preserve">-1529328453</t>
  </si>
  <si>
    <t xml:space="preserve">122</t>
  </si>
  <si>
    <t xml:space="preserve">766-pc01</t>
  </si>
  <si>
    <t xml:space="preserve">D+m dělící stěna90+140cm z DTD desek s oboustr.laminov.povrchem tl.32mm+nerezové nožky s krytkou a dveřmi 600/1970mm včetně kování,klik a WC zámku</t>
  </si>
  <si>
    <t xml:space="preserve">-1914559681</t>
  </si>
  <si>
    <t xml:space="preserve">123</t>
  </si>
  <si>
    <t xml:space="preserve">766-pc03</t>
  </si>
  <si>
    <t xml:space="preserve">Očištění a seřízení okna</t>
  </si>
  <si>
    <t xml:space="preserve">1880986675</t>
  </si>
  <si>
    <t xml:space="preserve">124</t>
  </si>
  <si>
    <t xml:space="preserve">998766201</t>
  </si>
  <si>
    <t xml:space="preserve">Přesun hmot procentní pro kce truhlářské v objektech v do 6 m</t>
  </si>
  <si>
    <t xml:space="preserve">1613915727</t>
  </si>
  <si>
    <t xml:space="preserve">771</t>
  </si>
  <si>
    <t xml:space="preserve">Podlahy z dlaždic</t>
  </si>
  <si>
    <t xml:space="preserve">125</t>
  </si>
  <si>
    <t xml:space="preserve">771111011</t>
  </si>
  <si>
    <t xml:space="preserve">Vysátí podkladu před pokládkou dlažby</t>
  </si>
  <si>
    <t xml:space="preserve">-823270966</t>
  </si>
  <si>
    <t xml:space="preserve">126</t>
  </si>
  <si>
    <t xml:space="preserve">771121011</t>
  </si>
  <si>
    <t xml:space="preserve">Nátěr penetrační na podlahu</t>
  </si>
  <si>
    <t xml:space="preserve">1624186021</t>
  </si>
  <si>
    <t xml:space="preserve">127</t>
  </si>
  <si>
    <t xml:space="preserve">771151011</t>
  </si>
  <si>
    <t xml:space="preserve">Samonivelační stěrka podlah pevnosti 20 MPa tl 3 mm</t>
  </si>
  <si>
    <t xml:space="preserve">2047593947</t>
  </si>
  <si>
    <t xml:space="preserve">128</t>
  </si>
  <si>
    <t xml:space="preserve">771574262</t>
  </si>
  <si>
    <t xml:space="preserve">Montáž podlah keramických velkoformát pro mechanické zatížení protiskluzných lepených flexibilním lepidlem přes 4 do 6 ks/m2</t>
  </si>
  <si>
    <t xml:space="preserve">-325005405</t>
  </si>
  <si>
    <t xml:space="preserve">129</t>
  </si>
  <si>
    <t xml:space="preserve">59761420</t>
  </si>
  <si>
    <t xml:space="preserve">dlažba velkoformátová keramická slinutá protiskluzná do interiéru i exteriéru pro vysoké mechanické namáhání přes 4 do 6ks/m2</t>
  </si>
  <si>
    <t xml:space="preserve">1739768253</t>
  </si>
  <si>
    <t xml:space="preserve">9,8*1,15 'Přepočtené koeficientem množství</t>
  </si>
  <si>
    <t xml:space="preserve">130</t>
  </si>
  <si>
    <t xml:space="preserve">771577111</t>
  </si>
  <si>
    <t xml:space="preserve">Příplatek k montáži podlah keramických lepených flexibilním lepidlem za plochu do 5 m2</t>
  </si>
  <si>
    <t xml:space="preserve">-1354391751</t>
  </si>
  <si>
    <t xml:space="preserve">131</t>
  </si>
  <si>
    <t xml:space="preserve">771577114</t>
  </si>
  <si>
    <t xml:space="preserve">Příplatek k montáži podlah keramických lepených flexibilním lepidlem za spárování tmelem dvousložkovým</t>
  </si>
  <si>
    <t xml:space="preserve">1905613232</t>
  </si>
  <si>
    <t xml:space="preserve">132</t>
  </si>
  <si>
    <t xml:space="preserve">771591112</t>
  </si>
  <si>
    <t xml:space="preserve">Izolace pod dlažbu nátěrem nebo stěrkou ve dvou vrstvách</t>
  </si>
  <si>
    <t xml:space="preserve">2082241569</t>
  </si>
  <si>
    <t xml:space="preserve">2,5+8,0</t>
  </si>
  <si>
    <t xml:space="preserve">133</t>
  </si>
  <si>
    <t xml:space="preserve">771-pc 1</t>
  </si>
  <si>
    <t xml:space="preserve">Vyčištění dlažby v přední místnosti</t>
  </si>
  <si>
    <t xml:space="preserve">-1971111273</t>
  </si>
  <si>
    <t xml:space="preserve">23,75</t>
  </si>
  <si>
    <t xml:space="preserve">134</t>
  </si>
  <si>
    <t xml:space="preserve">998771201</t>
  </si>
  <si>
    <t xml:space="preserve">Přesun hmot procentní pro podlahy z dlaždic v objektech v do 6 m</t>
  </si>
  <si>
    <t xml:space="preserve">882221194</t>
  </si>
  <si>
    <t xml:space="preserve">776</t>
  </si>
  <si>
    <t xml:space="preserve">Podlahy povlakové</t>
  </si>
  <si>
    <t xml:space="preserve">135</t>
  </si>
  <si>
    <t xml:space="preserve">776111116</t>
  </si>
  <si>
    <t xml:space="preserve">Odstranění zbytků lepidla z podkladu povlakových podlah broušením</t>
  </si>
  <si>
    <t xml:space="preserve">181954203</t>
  </si>
  <si>
    <t xml:space="preserve">20,75"1np"</t>
  </si>
  <si>
    <t xml:space="preserve">136</t>
  </si>
  <si>
    <t xml:space="preserve">776111126</t>
  </si>
  <si>
    <t xml:space="preserve">Odstranění zbytků lepidla z podkladu povlakových podlah broušením schodišťových stupňů</t>
  </si>
  <si>
    <t xml:space="preserve">1792720245</t>
  </si>
  <si>
    <t xml:space="preserve">0,9*12*0,3</t>
  </si>
  <si>
    <t xml:space="preserve">137</t>
  </si>
  <si>
    <t xml:space="preserve">776121112</t>
  </si>
  <si>
    <t xml:space="preserve">Vodou ředitelná penetrace savého podkladu povlakových podlah</t>
  </si>
  <si>
    <t xml:space="preserve">-1632368611</t>
  </si>
  <si>
    <t xml:space="preserve">138</t>
  </si>
  <si>
    <t xml:space="preserve">776121113</t>
  </si>
  <si>
    <t xml:space="preserve">Vodou ředitelná penetrace savého podkladu povlakových podlah schodišťových stupňů</t>
  </si>
  <si>
    <t xml:space="preserve">1177306159</t>
  </si>
  <si>
    <t xml:space="preserve">139</t>
  </si>
  <si>
    <t xml:space="preserve">776141112</t>
  </si>
  <si>
    <t xml:space="preserve">Stěrka podlahová nivelační pro vyrovnání podkladu povlakových podlah pevnosti 20 MPa tl přes 3 do 5 mm</t>
  </si>
  <si>
    <t xml:space="preserve">-18739399</t>
  </si>
  <si>
    <t xml:space="preserve">140</t>
  </si>
  <si>
    <t xml:space="preserve">776201812</t>
  </si>
  <si>
    <t xml:space="preserve">Demontáž lepených povlakových podlah</t>
  </si>
  <si>
    <t xml:space="preserve">1640974648</t>
  </si>
  <si>
    <t xml:space="preserve">4,5*4,4+1*0,95</t>
  </si>
  <si>
    <t xml:space="preserve">141</t>
  </si>
  <si>
    <t xml:space="preserve">776221111</t>
  </si>
  <si>
    <t xml:space="preserve">Lepení pásů z PVC standardním lepidlem</t>
  </si>
  <si>
    <t xml:space="preserve">52279184</t>
  </si>
  <si>
    <t xml:space="preserve">142</t>
  </si>
  <si>
    <t xml:space="preserve">28412245</t>
  </si>
  <si>
    <t xml:space="preserve">krytina podlahová heterogenní š 1,5m tl 2mm</t>
  </si>
  <si>
    <t xml:space="preserve">-1563893715</t>
  </si>
  <si>
    <t xml:space="preserve">20,75+0,9*0,3*12</t>
  </si>
  <si>
    <t xml:space="preserve">23,99*1,1 'Přepočtené koeficientem množství</t>
  </si>
  <si>
    <t xml:space="preserve">143</t>
  </si>
  <si>
    <t xml:space="preserve">776223112R</t>
  </si>
  <si>
    <t xml:space="preserve">Spoj povlakových podlahovin z PVC svařováním za studena</t>
  </si>
  <si>
    <t xml:space="preserve">1650183331</t>
  </si>
  <si>
    <t xml:space="preserve">144</t>
  </si>
  <si>
    <t xml:space="preserve">776301812</t>
  </si>
  <si>
    <t xml:space="preserve">Odstranění lepených podlahovin s rohovou lištou ze schodišťových stupňů</t>
  </si>
  <si>
    <t xml:space="preserve">1141895577</t>
  </si>
  <si>
    <t xml:space="preserve">0,9*12</t>
  </si>
  <si>
    <t xml:space="preserve">145</t>
  </si>
  <si>
    <t xml:space="preserve">776321111</t>
  </si>
  <si>
    <t xml:space="preserve">Montáž podlahovin z PVC na stupnice šířky do 300 mm</t>
  </si>
  <si>
    <t xml:space="preserve">-1986611836</t>
  </si>
  <si>
    <t xml:space="preserve">146</t>
  </si>
  <si>
    <t xml:space="preserve">776421111R</t>
  </si>
  <si>
    <t xml:space="preserve">Montáž a dod.obvodových lišt lepením</t>
  </si>
  <si>
    <t xml:space="preserve">-1703292288</t>
  </si>
  <si>
    <t xml:space="preserve">"1np"(4,5+4,4)*2*1,1</t>
  </si>
  <si>
    <t xml:space="preserve">147</t>
  </si>
  <si>
    <t xml:space="preserve">776431111</t>
  </si>
  <si>
    <t xml:space="preserve">Montáž schodišťových hran lepených</t>
  </si>
  <si>
    <t xml:space="preserve">-599172041</t>
  </si>
  <si>
    <t xml:space="preserve">148</t>
  </si>
  <si>
    <t xml:space="preserve">28342168</t>
  </si>
  <si>
    <t xml:space="preserve">hrana schodová z PVC 45x42x3mm</t>
  </si>
  <si>
    <t xml:space="preserve">-1611195211</t>
  </si>
  <si>
    <t xml:space="preserve">10,8*1,02 'Přepočtené koeficientem množství</t>
  </si>
  <si>
    <t xml:space="preserve">149</t>
  </si>
  <si>
    <t xml:space="preserve">998776201</t>
  </si>
  <si>
    <t xml:space="preserve">Přesun hmot procentní pro podlahy povlakové v objektech v do 6 m</t>
  </si>
  <si>
    <t xml:space="preserve">-1465080351</t>
  </si>
  <si>
    <t xml:space="preserve">781</t>
  </si>
  <si>
    <t xml:space="preserve">Dokončovací práce - obklady</t>
  </si>
  <si>
    <t xml:space="preserve">150</t>
  </si>
  <si>
    <t xml:space="preserve">781121011</t>
  </si>
  <si>
    <t xml:space="preserve">Nátěr penetrační na stěnu</t>
  </si>
  <si>
    <t xml:space="preserve">-1120145139</t>
  </si>
  <si>
    <t xml:space="preserve">13,56</t>
  </si>
  <si>
    <t xml:space="preserve">151</t>
  </si>
  <si>
    <t xml:space="preserve">781131112</t>
  </si>
  <si>
    <t xml:space="preserve">Izolace pod obklad nátěrem nebo stěrkou ve dvou vrstvách</t>
  </si>
  <si>
    <t xml:space="preserve">1909034947</t>
  </si>
  <si>
    <t xml:space="preserve">1,0*2,0*2</t>
  </si>
  <si>
    <t xml:space="preserve">152</t>
  </si>
  <si>
    <t xml:space="preserve">781474154</t>
  </si>
  <si>
    <t xml:space="preserve">Montáž obkladů vnitřních keramických velkoformátových hladkých přes 4 do 6 ks/m2 lepených flexibilním lepidlem</t>
  </si>
  <si>
    <t xml:space="preserve">-1555572124</t>
  </si>
  <si>
    <t xml:space="preserve">(1,0+1,8+1,5+1,4)*2,0"přízemí"</t>
  </si>
  <si>
    <t xml:space="preserve">(0,6+3,0)*0,6</t>
  </si>
  <si>
    <t xml:space="preserve">153</t>
  </si>
  <si>
    <t xml:space="preserve">59761001</t>
  </si>
  <si>
    <t xml:space="preserve">obklad velkoformátový keramický hladký přes 4 do 6ks/m2</t>
  </si>
  <si>
    <t xml:space="preserve">683557929</t>
  </si>
  <si>
    <t xml:space="preserve">13,56*1,15 'Přepočtené koeficientem množství</t>
  </si>
  <si>
    <t xml:space="preserve">154</t>
  </si>
  <si>
    <t xml:space="preserve">781477111</t>
  </si>
  <si>
    <t xml:space="preserve">Příplatek k montáži obkladů vnitřních keramických hladkých za plochu do 10 m2</t>
  </si>
  <si>
    <t xml:space="preserve">-1624554025</t>
  </si>
  <si>
    <t xml:space="preserve">155</t>
  </si>
  <si>
    <t xml:space="preserve">781477114</t>
  </si>
  <si>
    <t xml:space="preserve">Příplatek k montáži obkladů vnitřních keramických hladkých za spárování tmelem dvousložkovým</t>
  </si>
  <si>
    <t xml:space="preserve">143989046</t>
  </si>
  <si>
    <t xml:space="preserve">156</t>
  </si>
  <si>
    <t xml:space="preserve">998781202</t>
  </si>
  <si>
    <t xml:space="preserve">Přesun hmot procentní pro obklady keramické v objektech v přes 6 do 12 m</t>
  </si>
  <si>
    <t xml:space="preserve">-2056690209</t>
  </si>
  <si>
    <t xml:space="preserve">783</t>
  </si>
  <si>
    <t xml:space="preserve">Dokončovací práce - nátěry</t>
  </si>
  <si>
    <t xml:space="preserve">157</t>
  </si>
  <si>
    <t xml:space="preserve">783306801</t>
  </si>
  <si>
    <t xml:space="preserve">Odstranění nátěru ze zámečnických konstrukcí obroušením-podesta</t>
  </si>
  <si>
    <t xml:space="preserve">449489330</t>
  </si>
  <si>
    <t xml:space="preserve">4,5*4,9+4*4,5*0,506+4,9*5*0,2+2,5*0,6*4"podesta"</t>
  </si>
  <si>
    <t xml:space="preserve">158</t>
  </si>
  <si>
    <t xml:space="preserve">783314101</t>
  </si>
  <si>
    <t xml:space="preserve">Základní jednonásobný syntetický nátěr zámečnických konstrukcí</t>
  </si>
  <si>
    <t xml:space="preserve">-315062190</t>
  </si>
  <si>
    <t xml:space="preserve">4,8*0,25</t>
  </si>
  <si>
    <t xml:space="preserve">159</t>
  </si>
  <si>
    <t xml:space="preserve">783315101</t>
  </si>
  <si>
    <t xml:space="preserve">Mezinátěr jednonásobný syntetický standardní zámečnických konstrukcí</t>
  </si>
  <si>
    <t xml:space="preserve">223423957</t>
  </si>
  <si>
    <t xml:space="preserve">160</t>
  </si>
  <si>
    <t xml:space="preserve">783317101</t>
  </si>
  <si>
    <t xml:space="preserve">Krycí jednonásobný syntetický standardní nátěr zámečnických konstrukcí</t>
  </si>
  <si>
    <t xml:space="preserve">-1886427938</t>
  </si>
  <si>
    <t xml:space="preserve">161</t>
  </si>
  <si>
    <t xml:space="preserve">783-pc 1</t>
  </si>
  <si>
    <t xml:space="preserve">Nátěr trub a 2x radiátor</t>
  </si>
  <si>
    <t xml:space="preserve">93303160</t>
  </si>
  <si>
    <t xml:space="preserve">162</t>
  </si>
  <si>
    <t xml:space="preserve">783-pc 2</t>
  </si>
  <si>
    <t xml:space="preserve">Odstranění nátěru,základní nátěr,mezinátěr a krycí nátěr schodů</t>
  </si>
  <si>
    <t xml:space="preserve">-136290295</t>
  </si>
  <si>
    <t xml:space="preserve">784</t>
  </si>
  <si>
    <t xml:space="preserve">Dokončovací práce - malby a tapety</t>
  </si>
  <si>
    <t xml:space="preserve">163</t>
  </si>
  <si>
    <t xml:space="preserve">784121001</t>
  </si>
  <si>
    <t xml:space="preserve">Oškrabání malby v mísnostech v do 3,80 m</t>
  </si>
  <si>
    <t xml:space="preserve">1072227909</t>
  </si>
  <si>
    <t xml:space="preserve">(5,4+4,5)*2*2,5+4,5*5,4*2,0"1np"</t>
  </si>
  <si>
    <t xml:space="preserve">"přízemí"(4,5+4,9)*2*2,5+(3,25+1,75+0,9)*2*5,1+3,22*1,75*2,0+1,6*0,9*2,0</t>
  </si>
  <si>
    <t xml:space="preserve">-13,2"stáv.obklad"-11,4"nový obklad"</t>
  </si>
  <si>
    <t xml:space="preserve">164</t>
  </si>
  <si>
    <t xml:space="preserve">784121011</t>
  </si>
  <si>
    <t xml:space="preserve">Rozmývání podkladu po oškrabání malby v místnostech v do 3,80 m</t>
  </si>
  <si>
    <t xml:space="preserve">-244883198</t>
  </si>
  <si>
    <t xml:space="preserve">165</t>
  </si>
  <si>
    <t xml:space="preserve">784181101</t>
  </si>
  <si>
    <t xml:space="preserve">Základní akrylátová jednonásobná bezbarvá penetrace podkladu v místnostech v do 3,80 m</t>
  </si>
  <si>
    <t xml:space="preserve">1508972187</t>
  </si>
  <si>
    <t xml:space="preserve">166</t>
  </si>
  <si>
    <t xml:space="preserve">784221101</t>
  </si>
  <si>
    <t xml:space="preserve">Dvojnásobné bílé malby ze směsí za sucha dobře otěruvzdorných v místnostech do 3,80 m</t>
  </si>
  <si>
    <t xml:space="preserve">-415900881</t>
  </si>
  <si>
    <t xml:space="preserve">HZS</t>
  </si>
  <si>
    <t xml:space="preserve">Hodinové zúčtovací sazby</t>
  </si>
  <si>
    <t xml:space="preserve">167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</si>
  <si>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</si>
  <si>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</si>
  <si>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</si>
  <si>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</si>
  <si>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1497261623</t>
  </si>
  <si>
    <t xml:space="preserve">"drobné pomocné instalatérské práce"10</t>
  </si>
  <si>
    <t xml:space="preserve">168</t>
  </si>
  <si>
    <t xml:space="preserve">HZS2221</t>
  </si>
  <si>
    <t xml:space="preserve">Hodinová zúčtovací sazba topenář</t>
  </si>
  <si>
    <t xml:space="preserve">1621027226</t>
  </si>
  <si>
    <t xml:space="preserve">"drobné pomocné topenářské práce"3</t>
  </si>
  <si>
    <t xml:space="preserve">169</t>
  </si>
  <si>
    <t xml:space="preserve">HZS2231</t>
  </si>
  <si>
    <t xml:space="preserve">Hodinová zúčtovací sazba elektrikář</t>
  </si>
  <si>
    <t xml:space="preserve">1221237105</t>
  </si>
  <si>
    <t xml:space="preserve">"vyhledání nápojných míst, prohlídka systému"2</t>
  </si>
  <si>
    <t xml:space="preserve">"drobné pomocné práce"6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</si>
  <si>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</si>
  <si>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</si>
  <si>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</si>
  <si>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</si>
  <si>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170</t>
  </si>
  <si>
    <t xml:space="preserve">030001000</t>
  </si>
  <si>
    <t xml:space="preserve">Zařízení staveniště 1%</t>
  </si>
  <si>
    <t xml:space="preserve">1024</t>
  </si>
  <si>
    <t xml:space="preserve">927696971</t>
  </si>
  <si>
    <t xml:space="preserve">VRN6</t>
  </si>
  <si>
    <t xml:space="preserve">Územní vlivy</t>
  </si>
  <si>
    <t xml:space="preserve">171</t>
  </si>
  <si>
    <t xml:space="preserve">060001000</t>
  </si>
  <si>
    <t xml:space="preserve">1907960738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</si>
</sst>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NovaRadniceZazemi-e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Úprava nebytového prostoru-zázemí údržby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Nová Radnice,Dominikánské n.1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11. 5. 2023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37.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'NovaRadniceZazemi-e - Úpr...'!J28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'NovaRadniceZazemi-e - Úpr...'!P136</f>
        <v>0</v>
      </c>
      <c r="AV95" s="94" t="n">
        <f aca="false">'NovaRadniceZazemi-e - Úpr...'!J31</f>
        <v>0</v>
      </c>
      <c r="AW95" s="94" t="n">
        <f aca="false">'NovaRadniceZazemi-e - Úpr...'!J32</f>
        <v>0</v>
      </c>
      <c r="AX95" s="94" t="n">
        <f aca="false">'NovaRadniceZazemi-e - Úpr...'!J33</f>
        <v>0</v>
      </c>
      <c r="AY95" s="94" t="n">
        <f aca="false">'NovaRadniceZazemi-e - Úpr...'!J34</f>
        <v>0</v>
      </c>
      <c r="AZ95" s="94" t="n">
        <f aca="false">'NovaRadniceZazemi-e - Úpr...'!F31</f>
        <v>0</v>
      </c>
      <c r="BA95" s="94" t="n">
        <f aca="false">'NovaRadniceZazemi-e - Úpr...'!F32</f>
        <v>0</v>
      </c>
      <c r="BB95" s="94" t="n">
        <f aca="false">'NovaRadniceZazemi-e - Úpr...'!F33</f>
        <v>0</v>
      </c>
      <c r="BC95" s="94" t="n">
        <f aca="false">'NovaRadniceZazemi-e - Úpr...'!F34</f>
        <v>0</v>
      </c>
      <c r="BD95" s="96" t="n">
        <f aca="false">'NovaRadniceZazemi-e - Úpr...'!F35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NovaRadniceZazemi-e - Úpr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19"/>
  <sheetViews>
    <sheetView showFormulas="false" showGridLines="false" showRowColHeaders="true" showZeros="true" rightToLeft="false" tabSelected="true" showOutlineSymbols="true" defaultGridColor="true" view="normal" topLeftCell="A238" colorId="64" zoomScale="100" zoomScaleNormal="100" zoomScalePageLayoutView="100" workbookViewId="0">
      <selection pane="topLeft" activeCell="H249" activeCellId="0" sqref="H24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11. 5. 2023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ROUND((SUM(BE136:BE416)),  2)</f>
        <v>0</v>
      </c>
      <c r="G31" s="22"/>
      <c r="H31" s="22"/>
      <c r="I31" s="112" t="n">
        <v>0.21</v>
      </c>
      <c r="J31" s="111" t="n">
        <f aca="false">ROUND(((SUM(BE136:BE416))*I31),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ROUND((SUM(BF136:BF416)),  2)</f>
        <v>0</v>
      </c>
      <c r="G32" s="22"/>
      <c r="H32" s="22"/>
      <c r="I32" s="112" t="n">
        <v>0.15</v>
      </c>
      <c r="J32" s="111" t="n">
        <f aca="false">ROUND(((SUM(BF136:BF416))*I32),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ROUND((SUM(BG136:BG416)),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ROUND((SUM(BH136:BH416)),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ROUND((SUM(BI136:BI416)),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Úprava nebytového prostoru-zázemí údržby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Nová Radnice,Dominikánské n.1</v>
      </c>
      <c r="G87" s="22"/>
      <c r="H87" s="22"/>
      <c r="I87" s="15" t="s">
        <v>21</v>
      </c>
      <c r="J87" s="101" t="str">
        <f aca="false">IF(J10="","",J10)</f>
        <v>11. 5. 2023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J137</f>
        <v>0</v>
      </c>
      <c r="L95" s="126"/>
    </row>
    <row r="96" s="130" customFormat="true" ht="19.95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J138</f>
        <v>0</v>
      </c>
      <c r="L96" s="131"/>
    </row>
    <row r="97" s="130" customFormat="true" ht="19.95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J150</f>
        <v>0</v>
      </c>
      <c r="L97" s="131"/>
    </row>
    <row r="98" s="130" customFormat="true" ht="19.95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J174</f>
        <v>0</v>
      </c>
      <c r="L98" s="131"/>
    </row>
    <row r="99" s="130" customFormat="true" ht="19.95" hidden="false" customHeight="true" outlineLevel="0" collapsed="false">
      <c r="B99" s="131"/>
      <c r="D99" s="132" t="s">
        <v>93</v>
      </c>
      <c r="E99" s="133"/>
      <c r="F99" s="133"/>
      <c r="G99" s="133"/>
      <c r="H99" s="133"/>
      <c r="I99" s="133"/>
      <c r="J99" s="134" t="n">
        <f aca="false">J197</f>
        <v>0</v>
      </c>
      <c r="L99" s="131"/>
    </row>
    <row r="100" s="130" customFormat="true" ht="19.95" hidden="false" customHeight="true" outlineLevel="0" collapsed="false">
      <c r="B100" s="131"/>
      <c r="D100" s="132" t="s">
        <v>94</v>
      </c>
      <c r="E100" s="133"/>
      <c r="F100" s="133"/>
      <c r="G100" s="133"/>
      <c r="H100" s="133"/>
      <c r="I100" s="133"/>
      <c r="J100" s="134" t="n">
        <f aca="false">J203</f>
        <v>0</v>
      </c>
      <c r="L100" s="131"/>
    </row>
    <row r="101" s="125" customFormat="true" ht="24.95" hidden="false" customHeight="true" outlineLevel="0" collapsed="false">
      <c r="B101" s="126"/>
      <c r="D101" s="127" t="s">
        <v>95</v>
      </c>
      <c r="E101" s="128"/>
      <c r="F101" s="128"/>
      <c r="G101" s="128"/>
      <c r="H101" s="128"/>
      <c r="I101" s="128"/>
      <c r="J101" s="129" t="n">
        <f aca="false">J205</f>
        <v>0</v>
      </c>
      <c r="L101" s="126"/>
    </row>
    <row r="102" s="130" customFormat="true" ht="19.95" hidden="false" customHeight="true" outlineLevel="0" collapsed="false">
      <c r="B102" s="131"/>
      <c r="D102" s="132" t="s">
        <v>96</v>
      </c>
      <c r="E102" s="133"/>
      <c r="F102" s="133"/>
      <c r="G102" s="133"/>
      <c r="H102" s="133"/>
      <c r="I102" s="133"/>
      <c r="J102" s="134" t="n">
        <f aca="false">J206</f>
        <v>0</v>
      </c>
      <c r="L102" s="131"/>
    </row>
    <row r="103" s="130" customFormat="true" ht="19.95" hidden="false" customHeight="true" outlineLevel="0" collapsed="false">
      <c r="B103" s="131"/>
      <c r="D103" s="132" t="s">
        <v>97</v>
      </c>
      <c r="E103" s="133"/>
      <c r="F103" s="133"/>
      <c r="G103" s="133"/>
      <c r="H103" s="133"/>
      <c r="I103" s="133"/>
      <c r="J103" s="134" t="n">
        <f aca="false">J218</f>
        <v>0</v>
      </c>
      <c r="L103" s="131"/>
    </row>
    <row r="104" s="130" customFormat="true" ht="19.95" hidden="false" customHeight="true" outlineLevel="0" collapsed="false">
      <c r="B104" s="131"/>
      <c r="D104" s="132" t="s">
        <v>98</v>
      </c>
      <c r="E104" s="133"/>
      <c r="F104" s="133"/>
      <c r="G104" s="133"/>
      <c r="H104" s="133"/>
      <c r="I104" s="133"/>
      <c r="J104" s="134" t="n">
        <f aca="false">J236</f>
        <v>0</v>
      </c>
      <c r="L104" s="131"/>
    </row>
    <row r="105" s="130" customFormat="true" ht="19.95" hidden="false" customHeight="true" outlineLevel="0" collapsed="false">
      <c r="B105" s="131"/>
      <c r="D105" s="132" t="s">
        <v>99</v>
      </c>
      <c r="E105" s="133"/>
      <c r="F105" s="133"/>
      <c r="G105" s="133"/>
      <c r="H105" s="133"/>
      <c r="I105" s="133"/>
      <c r="J105" s="134" t="n">
        <f aca="false">J252</f>
        <v>0</v>
      </c>
      <c r="L105" s="131"/>
    </row>
    <row r="106" s="130" customFormat="true" ht="19.95" hidden="false" customHeight="true" outlineLevel="0" collapsed="false">
      <c r="B106" s="131"/>
      <c r="D106" s="132" t="s">
        <v>100</v>
      </c>
      <c r="E106" s="133"/>
      <c r="F106" s="133"/>
      <c r="G106" s="133"/>
      <c r="H106" s="133"/>
      <c r="I106" s="133"/>
      <c r="J106" s="134" t="n">
        <f aca="false">J255</f>
        <v>0</v>
      </c>
      <c r="L106" s="131"/>
    </row>
    <row r="107" s="130" customFormat="true" ht="19.95" hidden="false" customHeight="true" outlineLevel="0" collapsed="false">
      <c r="B107" s="131"/>
      <c r="D107" s="132" t="s">
        <v>101</v>
      </c>
      <c r="E107" s="133"/>
      <c r="F107" s="133"/>
      <c r="G107" s="133"/>
      <c r="H107" s="133"/>
      <c r="I107" s="133"/>
      <c r="J107" s="134" t="n">
        <f aca="false">J299</f>
        <v>0</v>
      </c>
      <c r="L107" s="131"/>
    </row>
    <row r="108" s="130" customFormat="true" ht="19.95" hidden="false" customHeight="true" outlineLevel="0" collapsed="false">
      <c r="B108" s="131"/>
      <c r="D108" s="132" t="s">
        <v>102</v>
      </c>
      <c r="E108" s="133"/>
      <c r="F108" s="133"/>
      <c r="G108" s="133"/>
      <c r="H108" s="133"/>
      <c r="I108" s="133"/>
      <c r="J108" s="134" t="n">
        <f aca="false">J303</f>
        <v>0</v>
      </c>
      <c r="L108" s="131"/>
    </row>
    <row r="109" s="130" customFormat="true" ht="19.95" hidden="false" customHeight="true" outlineLevel="0" collapsed="false">
      <c r="B109" s="131"/>
      <c r="D109" s="132" t="s">
        <v>103</v>
      </c>
      <c r="E109" s="133"/>
      <c r="F109" s="133"/>
      <c r="G109" s="133"/>
      <c r="H109" s="133"/>
      <c r="I109" s="133"/>
      <c r="J109" s="134" t="n">
        <f aca="false">J314</f>
        <v>0</v>
      </c>
      <c r="L109" s="131"/>
    </row>
    <row r="110" s="130" customFormat="true" ht="19.95" hidden="false" customHeight="true" outlineLevel="0" collapsed="false">
      <c r="B110" s="131"/>
      <c r="D110" s="132" t="s">
        <v>104</v>
      </c>
      <c r="E110" s="133"/>
      <c r="F110" s="133"/>
      <c r="G110" s="133"/>
      <c r="H110" s="133"/>
      <c r="I110" s="133"/>
      <c r="J110" s="134" t="n">
        <f aca="false">J320</f>
        <v>0</v>
      </c>
      <c r="L110" s="131"/>
    </row>
    <row r="111" s="130" customFormat="true" ht="19.95" hidden="false" customHeight="true" outlineLevel="0" collapsed="false">
      <c r="B111" s="131"/>
      <c r="D111" s="132" t="s">
        <v>105</v>
      </c>
      <c r="E111" s="133"/>
      <c r="F111" s="133"/>
      <c r="G111" s="133"/>
      <c r="H111" s="133"/>
      <c r="I111" s="133"/>
      <c r="J111" s="134" t="n">
        <f aca="false">J337</f>
        <v>0</v>
      </c>
      <c r="L111" s="131"/>
    </row>
    <row r="112" s="130" customFormat="true" ht="19.95" hidden="false" customHeight="true" outlineLevel="0" collapsed="false">
      <c r="B112" s="131"/>
      <c r="D112" s="132" t="s">
        <v>106</v>
      </c>
      <c r="E112" s="133"/>
      <c r="F112" s="133"/>
      <c r="G112" s="133"/>
      <c r="H112" s="133"/>
      <c r="I112" s="133"/>
      <c r="J112" s="134" t="n">
        <f aca="false">J363</f>
        <v>0</v>
      </c>
      <c r="L112" s="131"/>
    </row>
    <row r="113" s="130" customFormat="true" ht="19.95" hidden="false" customHeight="true" outlineLevel="0" collapsed="false">
      <c r="B113" s="131"/>
      <c r="D113" s="132" t="s">
        <v>107</v>
      </c>
      <c r="E113" s="133"/>
      <c r="F113" s="133"/>
      <c r="G113" s="133"/>
      <c r="H113" s="133"/>
      <c r="I113" s="133"/>
      <c r="J113" s="134" t="n">
        <f aca="false">J377</f>
        <v>0</v>
      </c>
      <c r="L113" s="131"/>
    </row>
    <row r="114" s="130" customFormat="true" ht="19.95" hidden="false" customHeight="true" outlineLevel="0" collapsed="false">
      <c r="B114" s="131"/>
      <c r="D114" s="132" t="s">
        <v>108</v>
      </c>
      <c r="E114" s="133"/>
      <c r="F114" s="133"/>
      <c r="G114" s="133"/>
      <c r="H114" s="133"/>
      <c r="I114" s="133"/>
      <c r="J114" s="134" t="n">
        <f aca="false">J389</f>
        <v>0</v>
      </c>
      <c r="L114" s="131"/>
    </row>
    <row r="115" s="125" customFormat="true" ht="24.95" hidden="false" customHeight="true" outlineLevel="0" collapsed="false">
      <c r="B115" s="126"/>
      <c r="D115" s="127" t="s">
        <v>109</v>
      </c>
      <c r="E115" s="128"/>
      <c r="F115" s="128"/>
      <c r="G115" s="128"/>
      <c r="H115" s="128"/>
      <c r="I115" s="128"/>
      <c r="J115" s="129" t="n">
        <f aca="false">J401</f>
        <v>0</v>
      </c>
      <c r="L115" s="126"/>
    </row>
    <row r="116" s="125" customFormat="true" ht="24.95" hidden="false" customHeight="true" outlineLevel="0" collapsed="false">
      <c r="B116" s="126"/>
      <c r="D116" s="127" t="s">
        <v>110</v>
      </c>
      <c r="E116" s="128"/>
      <c r="F116" s="128"/>
      <c r="G116" s="128"/>
      <c r="H116" s="128"/>
      <c r="I116" s="128"/>
      <c r="J116" s="129" t="n">
        <f aca="false">J412</f>
        <v>0</v>
      </c>
      <c r="L116" s="126"/>
    </row>
    <row r="117" s="130" customFormat="true" ht="19.95" hidden="false" customHeight="true" outlineLevel="0" collapsed="false">
      <c r="B117" s="131"/>
      <c r="D117" s="132" t="s">
        <v>111</v>
      </c>
      <c r="E117" s="133"/>
      <c r="F117" s="133"/>
      <c r="G117" s="133"/>
      <c r="H117" s="133"/>
      <c r="I117" s="133"/>
      <c r="J117" s="134" t="n">
        <f aca="false">J413</f>
        <v>0</v>
      </c>
      <c r="L117" s="131"/>
    </row>
    <row r="118" s="130" customFormat="true" ht="19.95" hidden="false" customHeight="true" outlineLevel="0" collapsed="false">
      <c r="B118" s="131"/>
      <c r="D118" s="132" t="s">
        <v>112</v>
      </c>
      <c r="E118" s="133"/>
      <c r="F118" s="133"/>
      <c r="G118" s="133"/>
      <c r="H118" s="133"/>
      <c r="I118" s="133"/>
      <c r="J118" s="134" t="n">
        <f aca="false">J415</f>
        <v>0</v>
      </c>
      <c r="L118" s="131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113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100" t="str">
        <f aca="false">E7</f>
        <v>Úprava nebytového prostoru-zázemí údržby</v>
      </c>
      <c r="F128" s="100"/>
      <c r="G128" s="100"/>
      <c r="H128" s="100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Nová Radnice,Dominikánské n.1</v>
      </c>
      <c r="G130" s="22"/>
      <c r="H130" s="22"/>
      <c r="I130" s="15" t="s">
        <v>21</v>
      </c>
      <c r="J130" s="101" t="str">
        <f aca="false">IF(J10="","",J10)</f>
        <v>11. 5. 2023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MmBrna,OSM,Husova 3,Brno</v>
      </c>
      <c r="G132" s="22"/>
      <c r="H132" s="22"/>
      <c r="I132" s="15" t="s">
        <v>29</v>
      </c>
      <c r="J132" s="121" t="str">
        <f aca="false">E19</f>
        <v>R.Volková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1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1" customFormat="true" ht="29.3" hidden="false" customHeight="true" outlineLevel="0" collapsed="false">
      <c r="A135" s="135"/>
      <c r="B135" s="136"/>
      <c r="C135" s="137" t="s">
        <v>114</v>
      </c>
      <c r="D135" s="138" t="s">
        <v>60</v>
      </c>
      <c r="E135" s="138" t="s">
        <v>56</v>
      </c>
      <c r="F135" s="138" t="s">
        <v>57</v>
      </c>
      <c r="G135" s="138" t="s">
        <v>115</v>
      </c>
      <c r="H135" s="138" t="s">
        <v>116</v>
      </c>
      <c r="I135" s="138" t="s">
        <v>117</v>
      </c>
      <c r="J135" s="138" t="s">
        <v>86</v>
      </c>
      <c r="K135" s="139" t="s">
        <v>118</v>
      </c>
      <c r="L135" s="140"/>
      <c r="M135" s="68"/>
      <c r="N135" s="69" t="s">
        <v>39</v>
      </c>
      <c r="O135" s="69" t="s">
        <v>119</v>
      </c>
      <c r="P135" s="69" t="s">
        <v>120</v>
      </c>
      <c r="Q135" s="69" t="s">
        <v>121</v>
      </c>
      <c r="R135" s="69" t="s">
        <v>122</v>
      </c>
      <c r="S135" s="69" t="s">
        <v>123</v>
      </c>
      <c r="T135" s="70" t="s">
        <v>124</v>
      </c>
      <c r="U135" s="135"/>
      <c r="V135" s="135"/>
      <c r="W135" s="135"/>
      <c r="X135" s="135"/>
      <c r="Y135" s="135"/>
      <c r="Z135" s="135"/>
      <c r="AA135" s="135"/>
      <c r="AB135" s="135"/>
      <c r="AC135" s="135"/>
      <c r="AD135" s="135"/>
      <c r="AE135" s="135"/>
    </row>
    <row r="136" s="27" customFormat="true" ht="22.8" hidden="false" customHeight="true" outlineLevel="0" collapsed="false">
      <c r="A136" s="22"/>
      <c r="B136" s="23"/>
      <c r="C136" s="76" t="s">
        <v>125</v>
      </c>
      <c r="D136" s="22"/>
      <c r="E136" s="22"/>
      <c r="F136" s="22"/>
      <c r="G136" s="22"/>
      <c r="H136" s="22"/>
      <c r="I136" s="22"/>
      <c r="J136" s="142" t="n">
        <f aca="false">BK136</f>
        <v>0</v>
      </c>
      <c r="K136" s="22"/>
      <c r="L136" s="23"/>
      <c r="M136" s="71"/>
      <c r="N136" s="58"/>
      <c r="O136" s="72"/>
      <c r="P136" s="143" t="n">
        <f aca="false">P137+P205+P401+P412</f>
        <v>0</v>
      </c>
      <c r="Q136" s="72"/>
      <c r="R136" s="143" t="n">
        <f aca="false">R137+R205+R401+R412</f>
        <v>5.9357215</v>
      </c>
      <c r="S136" s="72"/>
      <c r="T136" s="144" t="n">
        <f aca="false">T137+T205+T401+T412</f>
        <v>4.6147453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74</v>
      </c>
      <c r="AU136" s="3" t="s">
        <v>88</v>
      </c>
      <c r="BK136" s="145" t="n">
        <f aca="false">BK137+BK205+BK401+BK412</f>
        <v>0</v>
      </c>
    </row>
    <row r="137" s="146" customFormat="true" ht="25.9" hidden="false" customHeight="true" outlineLevel="0" collapsed="false">
      <c r="B137" s="147"/>
      <c r="D137" s="148" t="s">
        <v>74</v>
      </c>
      <c r="E137" s="149" t="s">
        <v>126</v>
      </c>
      <c r="F137" s="149" t="s">
        <v>127</v>
      </c>
      <c r="I137" s="150"/>
      <c r="J137" s="151" t="n">
        <f aca="false">BK137</f>
        <v>0</v>
      </c>
      <c r="L137" s="147"/>
      <c r="M137" s="152"/>
      <c r="N137" s="153"/>
      <c r="O137" s="153"/>
      <c r="P137" s="154" t="n">
        <f aca="false">P138+P150+P174+P197+P203</f>
        <v>0</v>
      </c>
      <c r="Q137" s="153"/>
      <c r="R137" s="154" t="n">
        <f aca="false">R138+R150+R174+R197+R203</f>
        <v>3.83449036</v>
      </c>
      <c r="S137" s="153"/>
      <c r="T137" s="155" t="n">
        <f aca="false">T138+T150+T174+T197+T203</f>
        <v>4.23527</v>
      </c>
      <c r="AR137" s="148" t="s">
        <v>80</v>
      </c>
      <c r="AT137" s="156" t="s">
        <v>74</v>
      </c>
      <c r="AU137" s="156" t="s">
        <v>75</v>
      </c>
      <c r="AY137" s="148" t="s">
        <v>128</v>
      </c>
      <c r="BK137" s="157" t="n">
        <f aca="false">BK138+BK150+BK174+BK197+BK203</f>
        <v>0</v>
      </c>
    </row>
    <row r="138" s="146" customFormat="true" ht="22.8" hidden="false" customHeight="true" outlineLevel="0" collapsed="false">
      <c r="B138" s="147"/>
      <c r="D138" s="148" t="s">
        <v>74</v>
      </c>
      <c r="E138" s="158" t="s">
        <v>80</v>
      </c>
      <c r="F138" s="158" t="s">
        <v>129</v>
      </c>
      <c r="I138" s="150"/>
      <c r="J138" s="159" t="n">
        <f aca="false">BK138</f>
        <v>0</v>
      </c>
      <c r="L138" s="147"/>
      <c r="M138" s="152"/>
      <c r="N138" s="153"/>
      <c r="O138" s="153"/>
      <c r="P138" s="154" t="n">
        <f aca="false">SUM(P139:P149)</f>
        <v>0</v>
      </c>
      <c r="Q138" s="153"/>
      <c r="R138" s="154" t="n">
        <f aca="false">SUM(R139:R149)</f>
        <v>0</v>
      </c>
      <c r="S138" s="153"/>
      <c r="T138" s="155" t="n">
        <f aca="false">SUM(T139:T149)</f>
        <v>0</v>
      </c>
      <c r="AR138" s="148" t="s">
        <v>80</v>
      </c>
      <c r="AT138" s="156" t="s">
        <v>74</v>
      </c>
      <c r="AU138" s="156" t="s">
        <v>80</v>
      </c>
      <c r="AY138" s="148" t="s">
        <v>128</v>
      </c>
      <c r="BK138" s="157" t="n">
        <f aca="false">SUM(BK139:BK149)</f>
        <v>0</v>
      </c>
    </row>
    <row r="139" s="27" customFormat="true" ht="21.75" hidden="false" customHeight="true" outlineLevel="0" collapsed="false">
      <c r="A139" s="22"/>
      <c r="B139" s="160"/>
      <c r="C139" s="161" t="s">
        <v>80</v>
      </c>
      <c r="D139" s="161" t="s">
        <v>130</v>
      </c>
      <c r="E139" s="162" t="s">
        <v>131</v>
      </c>
      <c r="F139" s="163" t="s">
        <v>132</v>
      </c>
      <c r="G139" s="164" t="s">
        <v>133</v>
      </c>
      <c r="H139" s="165" t="n">
        <v>2.1</v>
      </c>
      <c r="I139" s="166"/>
      <c r="J139" s="167" t="n">
        <f aca="false">ROUND(I139*H139,2)</f>
        <v>0</v>
      </c>
      <c r="K139" s="163" t="s">
        <v>134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135</v>
      </c>
      <c r="AT139" s="172" t="s">
        <v>130</v>
      </c>
      <c r="AU139" s="172" t="s">
        <v>82</v>
      </c>
      <c r="AY139" s="3" t="s">
        <v>128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80</v>
      </c>
      <c r="BK139" s="173" t="n">
        <f aca="false">ROUND(I139*H139,2)</f>
        <v>0</v>
      </c>
      <c r="BL139" s="3" t="s">
        <v>135</v>
      </c>
      <c r="BM139" s="172" t="s">
        <v>136</v>
      </c>
    </row>
    <row r="140" s="174" customFormat="true" ht="12.8" hidden="false" customHeight="false" outlineLevel="0" collapsed="false">
      <c r="B140" s="175"/>
      <c r="D140" s="176" t="s">
        <v>137</v>
      </c>
      <c r="E140" s="177"/>
      <c r="F140" s="178" t="s">
        <v>138</v>
      </c>
      <c r="H140" s="179" t="n">
        <v>2.1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137</v>
      </c>
      <c r="AU140" s="177" t="s">
        <v>82</v>
      </c>
      <c r="AV140" s="174" t="s">
        <v>82</v>
      </c>
      <c r="AW140" s="174" t="s">
        <v>31</v>
      </c>
      <c r="AX140" s="174" t="s">
        <v>80</v>
      </c>
      <c r="AY140" s="177" t="s">
        <v>128</v>
      </c>
    </row>
    <row r="141" s="27" customFormat="true" ht="37.8" hidden="false" customHeight="true" outlineLevel="0" collapsed="false">
      <c r="A141" s="22"/>
      <c r="B141" s="160"/>
      <c r="C141" s="161" t="s">
        <v>82</v>
      </c>
      <c r="D141" s="161" t="s">
        <v>130</v>
      </c>
      <c r="E141" s="162" t="s">
        <v>139</v>
      </c>
      <c r="F141" s="163" t="s">
        <v>140</v>
      </c>
      <c r="G141" s="164" t="s">
        <v>133</v>
      </c>
      <c r="H141" s="165" t="n">
        <v>2.1</v>
      </c>
      <c r="I141" s="166"/>
      <c r="J141" s="167" t="n">
        <f aca="false">ROUND(I141*H141,2)</f>
        <v>0</v>
      </c>
      <c r="K141" s="163" t="s">
        <v>134</v>
      </c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135</v>
      </c>
      <c r="AT141" s="172" t="s">
        <v>130</v>
      </c>
      <c r="AU141" s="172" t="s">
        <v>82</v>
      </c>
      <c r="AY141" s="3" t="s">
        <v>128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80</v>
      </c>
      <c r="BK141" s="173" t="n">
        <f aca="false">ROUND(I141*H141,2)</f>
        <v>0</v>
      </c>
      <c r="BL141" s="3" t="s">
        <v>135</v>
      </c>
      <c r="BM141" s="172" t="s">
        <v>141</v>
      </c>
    </row>
    <row r="142" s="27" customFormat="true" ht="37.8" hidden="false" customHeight="true" outlineLevel="0" collapsed="false">
      <c r="A142" s="22"/>
      <c r="B142" s="160"/>
      <c r="C142" s="161" t="s">
        <v>142</v>
      </c>
      <c r="D142" s="161" t="s">
        <v>130</v>
      </c>
      <c r="E142" s="162" t="s">
        <v>143</v>
      </c>
      <c r="F142" s="163" t="s">
        <v>144</v>
      </c>
      <c r="G142" s="164" t="s">
        <v>133</v>
      </c>
      <c r="H142" s="165" t="n">
        <v>2.1</v>
      </c>
      <c r="I142" s="166"/>
      <c r="J142" s="167" t="n">
        <f aca="false">ROUND(I142*H142,2)</f>
        <v>0</v>
      </c>
      <c r="K142" s="163" t="s">
        <v>134</v>
      </c>
      <c r="L142" s="23"/>
      <c r="M142" s="168"/>
      <c r="N142" s="169" t="s">
        <v>40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135</v>
      </c>
      <c r="AT142" s="172" t="s">
        <v>130</v>
      </c>
      <c r="AU142" s="172" t="s">
        <v>82</v>
      </c>
      <c r="AY142" s="3" t="s">
        <v>128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80</v>
      </c>
      <c r="BK142" s="173" t="n">
        <f aca="false">ROUND(I142*H142,2)</f>
        <v>0</v>
      </c>
      <c r="BL142" s="3" t="s">
        <v>135</v>
      </c>
      <c r="BM142" s="172" t="s">
        <v>145</v>
      </c>
    </row>
    <row r="143" s="27" customFormat="true" ht="37.8" hidden="false" customHeight="true" outlineLevel="0" collapsed="false">
      <c r="A143" s="22"/>
      <c r="B143" s="160"/>
      <c r="C143" s="161" t="s">
        <v>135</v>
      </c>
      <c r="D143" s="161" t="s">
        <v>130</v>
      </c>
      <c r="E143" s="162" t="s">
        <v>146</v>
      </c>
      <c r="F143" s="163" t="s">
        <v>147</v>
      </c>
      <c r="G143" s="164" t="s">
        <v>133</v>
      </c>
      <c r="H143" s="165" t="n">
        <v>10.5</v>
      </c>
      <c r="I143" s="166"/>
      <c r="J143" s="167" t="n">
        <f aca="false">ROUND(I143*H143,2)</f>
        <v>0</v>
      </c>
      <c r="K143" s="163" t="s">
        <v>134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135</v>
      </c>
      <c r="AT143" s="172" t="s">
        <v>130</v>
      </c>
      <c r="AU143" s="172" t="s">
        <v>82</v>
      </c>
      <c r="AY143" s="3" t="s">
        <v>128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80</v>
      </c>
      <c r="BK143" s="173" t="n">
        <f aca="false">ROUND(I143*H143,2)</f>
        <v>0</v>
      </c>
      <c r="BL143" s="3" t="s">
        <v>135</v>
      </c>
      <c r="BM143" s="172" t="s">
        <v>148</v>
      </c>
    </row>
    <row r="144" s="174" customFormat="true" ht="12.8" hidden="false" customHeight="false" outlineLevel="0" collapsed="false">
      <c r="B144" s="175"/>
      <c r="D144" s="176" t="s">
        <v>137</v>
      </c>
      <c r="F144" s="178" t="s">
        <v>149</v>
      </c>
      <c r="H144" s="179" t="n">
        <v>10.5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137</v>
      </c>
      <c r="AU144" s="177" t="s">
        <v>82</v>
      </c>
      <c r="AV144" s="174" t="s">
        <v>82</v>
      </c>
      <c r="AW144" s="174" t="s">
        <v>2</v>
      </c>
      <c r="AX144" s="174" t="s">
        <v>80</v>
      </c>
      <c r="AY144" s="177" t="s">
        <v>128</v>
      </c>
    </row>
    <row r="145" s="27" customFormat="true" ht="33" hidden="false" customHeight="true" outlineLevel="0" collapsed="false">
      <c r="A145" s="22"/>
      <c r="B145" s="160"/>
      <c r="C145" s="161" t="s">
        <v>150</v>
      </c>
      <c r="D145" s="161" t="s">
        <v>130</v>
      </c>
      <c r="E145" s="162" t="s">
        <v>151</v>
      </c>
      <c r="F145" s="163" t="s">
        <v>152</v>
      </c>
      <c r="G145" s="164" t="s">
        <v>153</v>
      </c>
      <c r="H145" s="165" t="n">
        <v>3.78</v>
      </c>
      <c r="I145" s="166"/>
      <c r="J145" s="167" t="n">
        <f aca="false">ROUND(I145*H145,2)</f>
        <v>0</v>
      </c>
      <c r="K145" s="163" t="s">
        <v>134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135</v>
      </c>
      <c r="AT145" s="172" t="s">
        <v>130</v>
      </c>
      <c r="AU145" s="172" t="s">
        <v>82</v>
      </c>
      <c r="AY145" s="3" t="s">
        <v>128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80</v>
      </c>
      <c r="BK145" s="173" t="n">
        <f aca="false">ROUND(I145*H145,2)</f>
        <v>0</v>
      </c>
      <c r="BL145" s="3" t="s">
        <v>135</v>
      </c>
      <c r="BM145" s="172" t="s">
        <v>154</v>
      </c>
    </row>
    <row r="146" s="174" customFormat="true" ht="12.8" hidden="false" customHeight="false" outlineLevel="0" collapsed="false">
      <c r="B146" s="175"/>
      <c r="D146" s="176" t="s">
        <v>137</v>
      </c>
      <c r="E146" s="177"/>
      <c r="F146" s="178" t="s">
        <v>155</v>
      </c>
      <c r="H146" s="179" t="n">
        <v>3.78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137</v>
      </c>
      <c r="AU146" s="177" t="s">
        <v>82</v>
      </c>
      <c r="AV146" s="174" t="s">
        <v>82</v>
      </c>
      <c r="AW146" s="174" t="s">
        <v>31</v>
      </c>
      <c r="AX146" s="174" t="s">
        <v>80</v>
      </c>
      <c r="AY146" s="177" t="s">
        <v>128</v>
      </c>
    </row>
    <row r="147" s="27" customFormat="true" ht="16.5" hidden="false" customHeight="true" outlineLevel="0" collapsed="false">
      <c r="A147" s="22"/>
      <c r="B147" s="160"/>
      <c r="C147" s="161" t="s">
        <v>156</v>
      </c>
      <c r="D147" s="161" t="s">
        <v>130</v>
      </c>
      <c r="E147" s="162" t="s">
        <v>157</v>
      </c>
      <c r="F147" s="163" t="s">
        <v>158</v>
      </c>
      <c r="G147" s="164" t="s">
        <v>133</v>
      </c>
      <c r="H147" s="165" t="n">
        <v>2.1</v>
      </c>
      <c r="I147" s="166"/>
      <c r="J147" s="167" t="n">
        <f aca="false">ROUND(I147*H147,2)</f>
        <v>0</v>
      </c>
      <c r="K147" s="163" t="s">
        <v>134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135</v>
      </c>
      <c r="AT147" s="172" t="s">
        <v>130</v>
      </c>
      <c r="AU147" s="172" t="s">
        <v>82</v>
      </c>
      <c r="AY147" s="3" t="s">
        <v>128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80</v>
      </c>
      <c r="BK147" s="173" t="n">
        <f aca="false">ROUND(I147*H147,2)</f>
        <v>0</v>
      </c>
      <c r="BL147" s="3" t="s">
        <v>135</v>
      </c>
      <c r="BM147" s="172" t="s">
        <v>159</v>
      </c>
    </row>
    <row r="148" s="27" customFormat="true" ht="21.75" hidden="false" customHeight="true" outlineLevel="0" collapsed="false">
      <c r="A148" s="22"/>
      <c r="B148" s="160"/>
      <c r="C148" s="161" t="s">
        <v>160</v>
      </c>
      <c r="D148" s="161" t="s">
        <v>130</v>
      </c>
      <c r="E148" s="162" t="s">
        <v>161</v>
      </c>
      <c r="F148" s="163" t="s">
        <v>162</v>
      </c>
      <c r="G148" s="164" t="s">
        <v>163</v>
      </c>
      <c r="H148" s="165" t="n">
        <v>1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135</v>
      </c>
      <c r="AT148" s="172" t="s">
        <v>130</v>
      </c>
      <c r="AU148" s="172" t="s">
        <v>82</v>
      </c>
      <c r="AY148" s="3" t="s">
        <v>128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80</v>
      </c>
      <c r="BK148" s="173" t="n">
        <f aca="false">ROUND(I148*H148,2)</f>
        <v>0</v>
      </c>
      <c r="BL148" s="3" t="s">
        <v>135</v>
      </c>
      <c r="BM148" s="172" t="s">
        <v>164</v>
      </c>
    </row>
    <row r="149" s="27" customFormat="true" ht="16.5" hidden="false" customHeight="true" outlineLevel="0" collapsed="false">
      <c r="A149" s="22"/>
      <c r="B149" s="160"/>
      <c r="C149" s="161" t="s">
        <v>165</v>
      </c>
      <c r="D149" s="161" t="s">
        <v>130</v>
      </c>
      <c r="E149" s="162" t="s">
        <v>166</v>
      </c>
      <c r="F149" s="163" t="s">
        <v>167</v>
      </c>
      <c r="G149" s="164" t="s">
        <v>163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135</v>
      </c>
      <c r="AT149" s="172" t="s">
        <v>130</v>
      </c>
      <c r="AU149" s="172" t="s">
        <v>82</v>
      </c>
      <c r="AY149" s="3" t="s">
        <v>128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80</v>
      </c>
      <c r="BK149" s="173" t="n">
        <f aca="false">ROUND(I149*H149,2)</f>
        <v>0</v>
      </c>
      <c r="BL149" s="3" t="s">
        <v>135</v>
      </c>
      <c r="BM149" s="172" t="s">
        <v>168</v>
      </c>
    </row>
    <row r="150" s="146" customFormat="true" ht="22.8" hidden="false" customHeight="true" outlineLevel="0" collapsed="false">
      <c r="B150" s="147"/>
      <c r="D150" s="148" t="s">
        <v>74</v>
      </c>
      <c r="E150" s="158" t="s">
        <v>156</v>
      </c>
      <c r="F150" s="158" t="s">
        <v>169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SUM(P151:P173)</f>
        <v>0</v>
      </c>
      <c r="Q150" s="153"/>
      <c r="R150" s="154" t="n">
        <f aca="false">SUM(R151:R173)</f>
        <v>3.83221036</v>
      </c>
      <c r="S150" s="153"/>
      <c r="T150" s="155" t="n">
        <f aca="false">SUM(T151:T173)</f>
        <v>0</v>
      </c>
      <c r="AR150" s="148" t="s">
        <v>80</v>
      </c>
      <c r="AT150" s="156" t="s">
        <v>74</v>
      </c>
      <c r="AU150" s="156" t="s">
        <v>80</v>
      </c>
      <c r="AY150" s="148" t="s">
        <v>128</v>
      </c>
      <c r="BK150" s="157" t="n">
        <f aca="false">SUM(BK151:BK173)</f>
        <v>0</v>
      </c>
    </row>
    <row r="151" s="27" customFormat="true" ht="24.15" hidden="false" customHeight="true" outlineLevel="0" collapsed="false">
      <c r="A151" s="22"/>
      <c r="B151" s="160"/>
      <c r="C151" s="161" t="s">
        <v>170</v>
      </c>
      <c r="D151" s="161" t="s">
        <v>130</v>
      </c>
      <c r="E151" s="162" t="s">
        <v>171</v>
      </c>
      <c r="F151" s="163" t="s">
        <v>172</v>
      </c>
      <c r="G151" s="164" t="s">
        <v>173</v>
      </c>
      <c r="H151" s="165" t="n">
        <v>13.2</v>
      </c>
      <c r="I151" s="166"/>
      <c r="J151" s="167" t="n">
        <f aca="false">ROUND(I151*H151,2)</f>
        <v>0</v>
      </c>
      <c r="K151" s="163" t="s">
        <v>134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0.00026</v>
      </c>
      <c r="R151" s="170" t="n">
        <f aca="false">Q151*H151</f>
        <v>0.003432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135</v>
      </c>
      <c r="AT151" s="172" t="s">
        <v>130</v>
      </c>
      <c r="AU151" s="172" t="s">
        <v>82</v>
      </c>
      <c r="AY151" s="3" t="s">
        <v>128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80</v>
      </c>
      <c r="BK151" s="173" t="n">
        <f aca="false">ROUND(I151*H151,2)</f>
        <v>0</v>
      </c>
      <c r="BL151" s="3" t="s">
        <v>135</v>
      </c>
      <c r="BM151" s="172" t="s">
        <v>174</v>
      </c>
    </row>
    <row r="152" s="174" customFormat="true" ht="12.8" hidden="false" customHeight="false" outlineLevel="0" collapsed="false">
      <c r="B152" s="175"/>
      <c r="D152" s="176" t="s">
        <v>137</v>
      </c>
      <c r="E152" s="177"/>
      <c r="F152" s="178" t="s">
        <v>175</v>
      </c>
      <c r="H152" s="179" t="n">
        <v>6.75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137</v>
      </c>
      <c r="AU152" s="177" t="s">
        <v>82</v>
      </c>
      <c r="AV152" s="174" t="s">
        <v>82</v>
      </c>
      <c r="AW152" s="174" t="s">
        <v>31</v>
      </c>
      <c r="AX152" s="174" t="s">
        <v>75</v>
      </c>
      <c r="AY152" s="177" t="s">
        <v>128</v>
      </c>
    </row>
    <row r="153" s="174" customFormat="true" ht="12.8" hidden="false" customHeight="false" outlineLevel="0" collapsed="false">
      <c r="B153" s="175"/>
      <c r="D153" s="176" t="s">
        <v>137</v>
      </c>
      <c r="E153" s="177"/>
      <c r="F153" s="178" t="s">
        <v>176</v>
      </c>
      <c r="H153" s="179" t="n">
        <v>6.45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137</v>
      </c>
      <c r="AU153" s="177" t="s">
        <v>82</v>
      </c>
      <c r="AV153" s="174" t="s">
        <v>82</v>
      </c>
      <c r="AW153" s="174" t="s">
        <v>31</v>
      </c>
      <c r="AX153" s="174" t="s">
        <v>75</v>
      </c>
      <c r="AY153" s="177" t="s">
        <v>128</v>
      </c>
    </row>
    <row r="154" s="184" customFormat="true" ht="12.8" hidden="false" customHeight="false" outlineLevel="0" collapsed="false">
      <c r="B154" s="185"/>
      <c r="D154" s="176" t="s">
        <v>137</v>
      </c>
      <c r="E154" s="186"/>
      <c r="F154" s="187" t="s">
        <v>177</v>
      </c>
      <c r="H154" s="188" t="n">
        <v>13.2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137</v>
      </c>
      <c r="AU154" s="186" t="s">
        <v>82</v>
      </c>
      <c r="AV154" s="184" t="s">
        <v>135</v>
      </c>
      <c r="AW154" s="184" t="s">
        <v>31</v>
      </c>
      <c r="AX154" s="184" t="s">
        <v>80</v>
      </c>
      <c r="AY154" s="186" t="s">
        <v>128</v>
      </c>
    </row>
    <row r="155" s="27" customFormat="true" ht="21.75" hidden="false" customHeight="true" outlineLevel="0" collapsed="false">
      <c r="A155" s="22"/>
      <c r="B155" s="160"/>
      <c r="C155" s="161" t="s">
        <v>178</v>
      </c>
      <c r="D155" s="161" t="s">
        <v>130</v>
      </c>
      <c r="E155" s="162" t="s">
        <v>179</v>
      </c>
      <c r="F155" s="163" t="s">
        <v>180</v>
      </c>
      <c r="G155" s="164" t="s">
        <v>173</v>
      </c>
      <c r="H155" s="165" t="n">
        <v>7.75</v>
      </c>
      <c r="I155" s="166"/>
      <c r="J155" s="167" t="n">
        <f aca="false">ROUND(I155*H155,2)</f>
        <v>0</v>
      </c>
      <c r="K155" s="163" t="s">
        <v>134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0.04</v>
      </c>
      <c r="R155" s="170" t="n">
        <f aca="false">Q155*H155</f>
        <v>0.31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135</v>
      </c>
      <c r="AT155" s="172" t="s">
        <v>130</v>
      </c>
      <c r="AU155" s="172" t="s">
        <v>82</v>
      </c>
      <c r="AY155" s="3" t="s">
        <v>128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80</v>
      </c>
      <c r="BK155" s="173" t="n">
        <f aca="false">ROUND(I155*H155,2)</f>
        <v>0</v>
      </c>
      <c r="BL155" s="3" t="s">
        <v>135</v>
      </c>
      <c r="BM155" s="172" t="s">
        <v>181</v>
      </c>
    </row>
    <row r="156" s="174" customFormat="true" ht="12.8" hidden="false" customHeight="false" outlineLevel="0" collapsed="false">
      <c r="B156" s="175"/>
      <c r="D156" s="176" t="s">
        <v>137</v>
      </c>
      <c r="E156" s="177"/>
      <c r="F156" s="178" t="s">
        <v>182</v>
      </c>
      <c r="H156" s="179" t="n">
        <v>7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137</v>
      </c>
      <c r="AU156" s="177" t="s">
        <v>82</v>
      </c>
      <c r="AV156" s="174" t="s">
        <v>82</v>
      </c>
      <c r="AW156" s="174" t="s">
        <v>31</v>
      </c>
      <c r="AX156" s="174" t="s">
        <v>75</v>
      </c>
      <c r="AY156" s="177" t="s">
        <v>128</v>
      </c>
    </row>
    <row r="157" s="174" customFormat="true" ht="12.8" hidden="false" customHeight="false" outlineLevel="0" collapsed="false">
      <c r="B157" s="175"/>
      <c r="D157" s="176" t="s">
        <v>137</v>
      </c>
      <c r="E157" s="177"/>
      <c r="F157" s="178" t="s">
        <v>183</v>
      </c>
      <c r="H157" s="179" t="n">
        <v>0.75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137</v>
      </c>
      <c r="AU157" s="177" t="s">
        <v>82</v>
      </c>
      <c r="AV157" s="174" t="s">
        <v>82</v>
      </c>
      <c r="AW157" s="174" t="s">
        <v>31</v>
      </c>
      <c r="AX157" s="174" t="s">
        <v>75</v>
      </c>
      <c r="AY157" s="177" t="s">
        <v>128</v>
      </c>
    </row>
    <row r="158" s="184" customFormat="true" ht="12.8" hidden="false" customHeight="false" outlineLevel="0" collapsed="false">
      <c r="B158" s="185"/>
      <c r="D158" s="176" t="s">
        <v>137</v>
      </c>
      <c r="E158" s="186"/>
      <c r="F158" s="187" t="s">
        <v>177</v>
      </c>
      <c r="H158" s="188" t="n">
        <v>7.75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137</v>
      </c>
      <c r="AU158" s="186" t="s">
        <v>82</v>
      </c>
      <c r="AV158" s="184" t="s">
        <v>135</v>
      </c>
      <c r="AW158" s="184" t="s">
        <v>31</v>
      </c>
      <c r="AX158" s="184" t="s">
        <v>80</v>
      </c>
      <c r="AY158" s="186" t="s">
        <v>128</v>
      </c>
    </row>
    <row r="159" s="27" customFormat="true" ht="24.15" hidden="false" customHeight="true" outlineLevel="0" collapsed="false">
      <c r="A159" s="22"/>
      <c r="B159" s="160"/>
      <c r="C159" s="161" t="s">
        <v>184</v>
      </c>
      <c r="D159" s="161" t="s">
        <v>130</v>
      </c>
      <c r="E159" s="162" t="s">
        <v>185</v>
      </c>
      <c r="F159" s="163" t="s">
        <v>186</v>
      </c>
      <c r="G159" s="164" t="s">
        <v>173</v>
      </c>
      <c r="H159" s="165" t="n">
        <v>13.2</v>
      </c>
      <c r="I159" s="166"/>
      <c r="J159" s="167" t="n">
        <f aca="false">ROUND(I159*H159,2)</f>
        <v>0</v>
      </c>
      <c r="K159" s="163" t="s">
        <v>134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0.01838</v>
      </c>
      <c r="R159" s="170" t="n">
        <f aca="false">Q159*H159</f>
        <v>0.242616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135</v>
      </c>
      <c r="AT159" s="172" t="s">
        <v>130</v>
      </c>
      <c r="AU159" s="172" t="s">
        <v>82</v>
      </c>
      <c r="AY159" s="3" t="s">
        <v>128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80</v>
      </c>
      <c r="BK159" s="173" t="n">
        <f aca="false">ROUND(I159*H159,2)</f>
        <v>0</v>
      </c>
      <c r="BL159" s="3" t="s">
        <v>135</v>
      </c>
      <c r="BM159" s="172" t="s">
        <v>187</v>
      </c>
    </row>
    <row r="160" s="174" customFormat="true" ht="12.8" hidden="false" customHeight="false" outlineLevel="0" collapsed="false">
      <c r="B160" s="175"/>
      <c r="D160" s="176" t="s">
        <v>137</v>
      </c>
      <c r="E160" s="177"/>
      <c r="F160" s="178" t="s">
        <v>175</v>
      </c>
      <c r="H160" s="179" t="n">
        <v>6.75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137</v>
      </c>
      <c r="AU160" s="177" t="s">
        <v>82</v>
      </c>
      <c r="AV160" s="174" t="s">
        <v>82</v>
      </c>
      <c r="AW160" s="174" t="s">
        <v>31</v>
      </c>
      <c r="AX160" s="174" t="s">
        <v>75</v>
      </c>
      <c r="AY160" s="177" t="s">
        <v>128</v>
      </c>
    </row>
    <row r="161" s="174" customFormat="true" ht="12.8" hidden="false" customHeight="false" outlineLevel="0" collapsed="false">
      <c r="B161" s="175"/>
      <c r="D161" s="176" t="s">
        <v>137</v>
      </c>
      <c r="E161" s="177"/>
      <c r="F161" s="178" t="s">
        <v>176</v>
      </c>
      <c r="H161" s="179" t="n">
        <v>6.45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137</v>
      </c>
      <c r="AU161" s="177" t="s">
        <v>82</v>
      </c>
      <c r="AV161" s="174" t="s">
        <v>82</v>
      </c>
      <c r="AW161" s="174" t="s">
        <v>31</v>
      </c>
      <c r="AX161" s="174" t="s">
        <v>75</v>
      </c>
      <c r="AY161" s="177" t="s">
        <v>128</v>
      </c>
    </row>
    <row r="162" s="184" customFormat="true" ht="12.8" hidden="false" customHeight="false" outlineLevel="0" collapsed="false">
      <c r="B162" s="185"/>
      <c r="D162" s="176" t="s">
        <v>137</v>
      </c>
      <c r="E162" s="186"/>
      <c r="F162" s="187" t="s">
        <v>177</v>
      </c>
      <c r="H162" s="188" t="n">
        <v>13.2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137</v>
      </c>
      <c r="AU162" s="186" t="s">
        <v>82</v>
      </c>
      <c r="AV162" s="184" t="s">
        <v>135</v>
      </c>
      <c r="AW162" s="184" t="s">
        <v>31</v>
      </c>
      <c r="AX162" s="184" t="s">
        <v>80</v>
      </c>
      <c r="AY162" s="186" t="s">
        <v>128</v>
      </c>
    </row>
    <row r="163" s="27" customFormat="true" ht="24.15" hidden="false" customHeight="true" outlineLevel="0" collapsed="false">
      <c r="A163" s="22"/>
      <c r="B163" s="160"/>
      <c r="C163" s="161" t="s">
        <v>188</v>
      </c>
      <c r="D163" s="161" t="s">
        <v>130</v>
      </c>
      <c r="E163" s="162" t="s">
        <v>189</v>
      </c>
      <c r="F163" s="163" t="s">
        <v>190</v>
      </c>
      <c r="G163" s="164" t="s">
        <v>173</v>
      </c>
      <c r="H163" s="165" t="n">
        <v>154.715</v>
      </c>
      <c r="I163" s="166"/>
      <c r="J163" s="167" t="n">
        <f aca="false">ROUND(I163*H163,2)</f>
        <v>0</v>
      </c>
      <c r="K163" s="163"/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0.0057</v>
      </c>
      <c r="R163" s="170" t="n">
        <f aca="false">Q163*H163</f>
        <v>0.8818755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135</v>
      </c>
      <c r="AT163" s="172" t="s">
        <v>130</v>
      </c>
      <c r="AU163" s="172" t="s">
        <v>82</v>
      </c>
      <c r="AY163" s="3" t="s">
        <v>128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80</v>
      </c>
      <c r="BK163" s="173" t="n">
        <f aca="false">ROUND(I163*H163,2)</f>
        <v>0</v>
      </c>
      <c r="BL163" s="3" t="s">
        <v>135</v>
      </c>
      <c r="BM163" s="172" t="s">
        <v>191</v>
      </c>
    </row>
    <row r="164" s="174" customFormat="true" ht="19.25" hidden="false" customHeight="false" outlineLevel="0" collapsed="false">
      <c r="B164" s="175"/>
      <c r="D164" s="176" t="s">
        <v>137</v>
      </c>
      <c r="E164" s="177"/>
      <c r="F164" s="178" t="s">
        <v>192</v>
      </c>
      <c r="H164" s="179" t="n">
        <v>48.395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137</v>
      </c>
      <c r="AU164" s="177" t="s">
        <v>82</v>
      </c>
      <c r="AV164" s="174" t="s">
        <v>82</v>
      </c>
      <c r="AW164" s="174" t="s">
        <v>31</v>
      </c>
      <c r="AX164" s="174" t="s">
        <v>75</v>
      </c>
      <c r="AY164" s="177" t="s">
        <v>128</v>
      </c>
    </row>
    <row r="165" s="174" customFormat="true" ht="12.8" hidden="false" customHeight="false" outlineLevel="0" collapsed="false">
      <c r="B165" s="175"/>
      <c r="D165" s="176" t="s">
        <v>137</v>
      </c>
      <c r="E165" s="177"/>
      <c r="F165" s="178" t="s">
        <v>193</v>
      </c>
      <c r="H165" s="179" t="n">
        <v>58.3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137</v>
      </c>
      <c r="AU165" s="177" t="s">
        <v>82</v>
      </c>
      <c r="AV165" s="174" t="s">
        <v>82</v>
      </c>
      <c r="AW165" s="174" t="s">
        <v>31</v>
      </c>
      <c r="AX165" s="174" t="s">
        <v>75</v>
      </c>
      <c r="AY165" s="177" t="s">
        <v>128</v>
      </c>
    </row>
    <row r="166" s="174" customFormat="true" ht="12.8" hidden="false" customHeight="false" outlineLevel="0" collapsed="false">
      <c r="B166" s="175"/>
      <c r="D166" s="176" t="s">
        <v>137</v>
      </c>
      <c r="E166" s="177"/>
      <c r="F166" s="178" t="s">
        <v>194</v>
      </c>
      <c r="H166" s="179" t="n">
        <v>48.02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137</v>
      </c>
      <c r="AU166" s="177" t="s">
        <v>82</v>
      </c>
      <c r="AV166" s="174" t="s">
        <v>82</v>
      </c>
      <c r="AW166" s="174" t="s">
        <v>31</v>
      </c>
      <c r="AX166" s="174" t="s">
        <v>75</v>
      </c>
      <c r="AY166" s="177" t="s">
        <v>128</v>
      </c>
    </row>
    <row r="167" s="184" customFormat="true" ht="12.8" hidden="false" customHeight="false" outlineLevel="0" collapsed="false">
      <c r="B167" s="185"/>
      <c r="D167" s="176" t="s">
        <v>137</v>
      </c>
      <c r="E167" s="186"/>
      <c r="F167" s="187" t="s">
        <v>177</v>
      </c>
      <c r="H167" s="188" t="n">
        <v>154.715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137</v>
      </c>
      <c r="AU167" s="186" t="s">
        <v>82</v>
      </c>
      <c r="AV167" s="184" t="s">
        <v>135</v>
      </c>
      <c r="AW167" s="184" t="s">
        <v>31</v>
      </c>
      <c r="AX167" s="184" t="s">
        <v>80</v>
      </c>
      <c r="AY167" s="186" t="s">
        <v>128</v>
      </c>
    </row>
    <row r="168" s="27" customFormat="true" ht="24.15" hidden="false" customHeight="true" outlineLevel="0" collapsed="false">
      <c r="A168" s="22"/>
      <c r="B168" s="160"/>
      <c r="C168" s="161" t="s">
        <v>195</v>
      </c>
      <c r="D168" s="161" t="s">
        <v>130</v>
      </c>
      <c r="E168" s="162" t="s">
        <v>196</v>
      </c>
      <c r="F168" s="163" t="s">
        <v>197</v>
      </c>
      <c r="G168" s="164" t="s">
        <v>173</v>
      </c>
      <c r="H168" s="165" t="n">
        <v>6.635</v>
      </c>
      <c r="I168" s="166"/>
      <c r="J168" s="167" t="n">
        <f aca="false">ROUND(I168*H168,2)</f>
        <v>0</v>
      </c>
      <c r="K168" s="163" t="s">
        <v>134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135</v>
      </c>
      <c r="AT168" s="172" t="s">
        <v>130</v>
      </c>
      <c r="AU168" s="172" t="s">
        <v>82</v>
      </c>
      <c r="AY168" s="3" t="s">
        <v>128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80</v>
      </c>
      <c r="BK168" s="173" t="n">
        <f aca="false">ROUND(I168*H168,2)</f>
        <v>0</v>
      </c>
      <c r="BL168" s="3" t="s">
        <v>135</v>
      </c>
      <c r="BM168" s="172" t="s">
        <v>198</v>
      </c>
    </row>
    <row r="169" s="174" customFormat="true" ht="12.8" hidden="false" customHeight="false" outlineLevel="0" collapsed="false">
      <c r="B169" s="175"/>
      <c r="D169" s="176" t="s">
        <v>137</v>
      </c>
      <c r="E169" s="177"/>
      <c r="F169" s="178" t="s">
        <v>199</v>
      </c>
      <c r="H169" s="179" t="n">
        <v>6.635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137</v>
      </c>
      <c r="AU169" s="177" t="s">
        <v>82</v>
      </c>
      <c r="AV169" s="174" t="s">
        <v>82</v>
      </c>
      <c r="AW169" s="174" t="s">
        <v>31</v>
      </c>
      <c r="AX169" s="174" t="s">
        <v>80</v>
      </c>
      <c r="AY169" s="177" t="s">
        <v>128</v>
      </c>
    </row>
    <row r="170" s="27" customFormat="true" ht="24.15" hidden="false" customHeight="true" outlineLevel="0" collapsed="false">
      <c r="A170" s="22"/>
      <c r="B170" s="160"/>
      <c r="C170" s="161" t="s">
        <v>200</v>
      </c>
      <c r="D170" s="161" t="s">
        <v>130</v>
      </c>
      <c r="E170" s="162" t="s">
        <v>201</v>
      </c>
      <c r="F170" s="163" t="s">
        <v>202</v>
      </c>
      <c r="G170" s="164" t="s">
        <v>133</v>
      </c>
      <c r="H170" s="165" t="n">
        <v>0.693</v>
      </c>
      <c r="I170" s="166"/>
      <c r="J170" s="167" t="n">
        <f aca="false">ROUND(I170*H170,2)</f>
        <v>0</v>
      </c>
      <c r="K170" s="163" t="s">
        <v>134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2.30102</v>
      </c>
      <c r="R170" s="170" t="n">
        <f aca="false">Q170*H170</f>
        <v>1.59460686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135</v>
      </c>
      <c r="AT170" s="172" t="s">
        <v>130</v>
      </c>
      <c r="AU170" s="172" t="s">
        <v>82</v>
      </c>
      <c r="AY170" s="3" t="s">
        <v>128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80</v>
      </c>
      <c r="BK170" s="173" t="n">
        <f aca="false">ROUND(I170*H170,2)</f>
        <v>0</v>
      </c>
      <c r="BL170" s="3" t="s">
        <v>135</v>
      </c>
      <c r="BM170" s="172" t="s">
        <v>203</v>
      </c>
    </row>
    <row r="171" s="174" customFormat="true" ht="12.8" hidden="false" customHeight="false" outlineLevel="0" collapsed="false">
      <c r="B171" s="175"/>
      <c r="D171" s="176" t="s">
        <v>137</v>
      </c>
      <c r="E171" s="177"/>
      <c r="F171" s="178" t="s">
        <v>204</v>
      </c>
      <c r="H171" s="179" t="n">
        <v>0.693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137</v>
      </c>
      <c r="AU171" s="177" t="s">
        <v>82</v>
      </c>
      <c r="AV171" s="174" t="s">
        <v>82</v>
      </c>
      <c r="AW171" s="174" t="s">
        <v>31</v>
      </c>
      <c r="AX171" s="174" t="s">
        <v>80</v>
      </c>
      <c r="AY171" s="177" t="s">
        <v>128</v>
      </c>
    </row>
    <row r="172" s="27" customFormat="true" ht="24.15" hidden="false" customHeight="true" outlineLevel="0" collapsed="false">
      <c r="A172" s="22"/>
      <c r="B172" s="160"/>
      <c r="C172" s="161" t="s">
        <v>7</v>
      </c>
      <c r="D172" s="161" t="s">
        <v>130</v>
      </c>
      <c r="E172" s="162" t="s">
        <v>205</v>
      </c>
      <c r="F172" s="163" t="s">
        <v>206</v>
      </c>
      <c r="G172" s="164" t="s">
        <v>173</v>
      </c>
      <c r="H172" s="165" t="n">
        <v>9.8</v>
      </c>
      <c r="I172" s="166"/>
      <c r="J172" s="167" t="n">
        <f aca="false">ROUND(I172*H172,2)</f>
        <v>0</v>
      </c>
      <c r="K172" s="163" t="s">
        <v>134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0.0816</v>
      </c>
      <c r="R172" s="170" t="n">
        <f aca="false">Q172*H172</f>
        <v>0.79968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135</v>
      </c>
      <c r="AT172" s="172" t="s">
        <v>130</v>
      </c>
      <c r="AU172" s="172" t="s">
        <v>82</v>
      </c>
      <c r="AY172" s="3" t="s">
        <v>128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80</v>
      </c>
      <c r="BK172" s="173" t="n">
        <f aca="false">ROUND(I172*H172,2)</f>
        <v>0</v>
      </c>
      <c r="BL172" s="3" t="s">
        <v>135</v>
      </c>
      <c r="BM172" s="172" t="s">
        <v>207</v>
      </c>
    </row>
    <row r="173" s="174" customFormat="true" ht="12.8" hidden="false" customHeight="false" outlineLevel="0" collapsed="false">
      <c r="B173" s="175"/>
      <c r="D173" s="176" t="s">
        <v>137</v>
      </c>
      <c r="E173" s="177"/>
      <c r="F173" s="178" t="s">
        <v>208</v>
      </c>
      <c r="H173" s="179" t="n">
        <v>9.8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137</v>
      </c>
      <c r="AU173" s="177" t="s">
        <v>82</v>
      </c>
      <c r="AV173" s="174" t="s">
        <v>82</v>
      </c>
      <c r="AW173" s="174" t="s">
        <v>31</v>
      </c>
      <c r="AX173" s="174" t="s">
        <v>80</v>
      </c>
      <c r="AY173" s="177" t="s">
        <v>128</v>
      </c>
    </row>
    <row r="174" s="146" customFormat="true" ht="22.8" hidden="false" customHeight="true" outlineLevel="0" collapsed="false">
      <c r="B174" s="147"/>
      <c r="D174" s="148" t="s">
        <v>74</v>
      </c>
      <c r="E174" s="158" t="s">
        <v>170</v>
      </c>
      <c r="F174" s="158" t="s">
        <v>209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SUM(P175:P196)</f>
        <v>0</v>
      </c>
      <c r="Q174" s="153"/>
      <c r="R174" s="154" t="n">
        <f aca="false">SUM(R175:R196)</f>
        <v>0.00228</v>
      </c>
      <c r="S174" s="153"/>
      <c r="T174" s="155" t="n">
        <f aca="false">SUM(T175:T196)</f>
        <v>4.23527</v>
      </c>
      <c r="AR174" s="148" t="s">
        <v>80</v>
      </c>
      <c r="AT174" s="156" t="s">
        <v>74</v>
      </c>
      <c r="AU174" s="156" t="s">
        <v>80</v>
      </c>
      <c r="AY174" s="148" t="s">
        <v>128</v>
      </c>
      <c r="BK174" s="157" t="n">
        <f aca="false">SUM(BK175:BK196)</f>
        <v>0</v>
      </c>
    </row>
    <row r="175" s="27" customFormat="true" ht="24.15" hidden="false" customHeight="true" outlineLevel="0" collapsed="false">
      <c r="A175" s="22"/>
      <c r="B175" s="160"/>
      <c r="C175" s="161" t="s">
        <v>210</v>
      </c>
      <c r="D175" s="161" t="s">
        <v>130</v>
      </c>
      <c r="E175" s="162" t="s">
        <v>211</v>
      </c>
      <c r="F175" s="163" t="s">
        <v>212</v>
      </c>
      <c r="G175" s="164" t="s">
        <v>173</v>
      </c>
      <c r="H175" s="165" t="n">
        <v>54.3</v>
      </c>
      <c r="I175" s="166"/>
      <c r="J175" s="167" t="n">
        <f aca="false">ROUND(I175*H175,2)</f>
        <v>0</v>
      </c>
      <c r="K175" s="163" t="s">
        <v>134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4E-005</v>
      </c>
      <c r="R175" s="170" t="n">
        <f aca="false">Q175*H175</f>
        <v>0.002172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135</v>
      </c>
      <c r="AT175" s="172" t="s">
        <v>130</v>
      </c>
      <c r="AU175" s="172" t="s">
        <v>82</v>
      </c>
      <c r="AY175" s="3" t="s">
        <v>128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80</v>
      </c>
      <c r="BK175" s="173" t="n">
        <f aca="false">ROUND(I175*H175,2)</f>
        <v>0</v>
      </c>
      <c r="BL175" s="3" t="s">
        <v>135</v>
      </c>
      <c r="BM175" s="172" t="s">
        <v>213</v>
      </c>
    </row>
    <row r="176" s="174" customFormat="true" ht="12.8" hidden="false" customHeight="false" outlineLevel="0" collapsed="false">
      <c r="B176" s="175"/>
      <c r="D176" s="176" t="s">
        <v>137</v>
      </c>
      <c r="E176" s="177"/>
      <c r="F176" s="178" t="s">
        <v>214</v>
      </c>
      <c r="H176" s="179" t="n">
        <v>54.3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137</v>
      </c>
      <c r="AU176" s="177" t="s">
        <v>82</v>
      </c>
      <c r="AV176" s="174" t="s">
        <v>82</v>
      </c>
      <c r="AW176" s="174" t="s">
        <v>31</v>
      </c>
      <c r="AX176" s="174" t="s">
        <v>80</v>
      </c>
      <c r="AY176" s="177" t="s">
        <v>128</v>
      </c>
    </row>
    <row r="177" s="27" customFormat="true" ht="24.15" hidden="false" customHeight="true" outlineLevel="0" collapsed="false">
      <c r="A177" s="22"/>
      <c r="B177" s="160"/>
      <c r="C177" s="161" t="s">
        <v>215</v>
      </c>
      <c r="D177" s="161" t="s">
        <v>130</v>
      </c>
      <c r="E177" s="162" t="s">
        <v>216</v>
      </c>
      <c r="F177" s="163" t="s">
        <v>217</v>
      </c>
      <c r="G177" s="164" t="s">
        <v>163</v>
      </c>
      <c r="H177" s="165" t="n">
        <v>1</v>
      </c>
      <c r="I177" s="166"/>
      <c r="J177" s="167" t="n">
        <f aca="false">ROUND(I177*H177,2)</f>
        <v>0</v>
      </c>
      <c r="K177" s="163"/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0.21501</v>
      </c>
      <c r="T177" s="171" t="n">
        <f aca="false">S177*H177</f>
        <v>0.21501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135</v>
      </c>
      <c r="AT177" s="172" t="s">
        <v>130</v>
      </c>
      <c r="AU177" s="172" t="s">
        <v>82</v>
      </c>
      <c r="AY177" s="3" t="s">
        <v>128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80</v>
      </c>
      <c r="BK177" s="173" t="n">
        <f aca="false">ROUND(I177*H177,2)</f>
        <v>0</v>
      </c>
      <c r="BL177" s="3" t="s">
        <v>135</v>
      </c>
      <c r="BM177" s="172" t="s">
        <v>218</v>
      </c>
    </row>
    <row r="178" s="27" customFormat="true" ht="24.15" hidden="false" customHeight="true" outlineLevel="0" collapsed="false">
      <c r="A178" s="22"/>
      <c r="B178" s="160"/>
      <c r="C178" s="161" t="s">
        <v>219</v>
      </c>
      <c r="D178" s="161" t="s">
        <v>130</v>
      </c>
      <c r="E178" s="162" t="s">
        <v>220</v>
      </c>
      <c r="F178" s="163" t="s">
        <v>221</v>
      </c>
      <c r="G178" s="164" t="s">
        <v>173</v>
      </c>
      <c r="H178" s="165" t="n">
        <v>9.8</v>
      </c>
      <c r="I178" s="166"/>
      <c r="J178" s="167" t="n">
        <f aca="false">ROUND(I178*H178,2)</f>
        <v>0</v>
      </c>
      <c r="K178" s="163" t="s">
        <v>134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0.035</v>
      </c>
      <c r="T178" s="171" t="n">
        <f aca="false">S178*H178</f>
        <v>0.343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135</v>
      </c>
      <c r="AT178" s="172" t="s">
        <v>130</v>
      </c>
      <c r="AU178" s="172" t="s">
        <v>82</v>
      </c>
      <c r="AY178" s="3" t="s">
        <v>128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80</v>
      </c>
      <c r="BK178" s="173" t="n">
        <f aca="false">ROUND(I178*H178,2)</f>
        <v>0</v>
      </c>
      <c r="BL178" s="3" t="s">
        <v>135</v>
      </c>
      <c r="BM178" s="172" t="s">
        <v>222</v>
      </c>
    </row>
    <row r="179" s="174" customFormat="true" ht="12.8" hidden="false" customHeight="false" outlineLevel="0" collapsed="false">
      <c r="B179" s="175"/>
      <c r="D179" s="176" t="s">
        <v>137</v>
      </c>
      <c r="E179" s="177"/>
      <c r="F179" s="178" t="s">
        <v>208</v>
      </c>
      <c r="H179" s="179" t="n">
        <v>9.8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137</v>
      </c>
      <c r="AU179" s="177" t="s">
        <v>82</v>
      </c>
      <c r="AV179" s="174" t="s">
        <v>82</v>
      </c>
      <c r="AW179" s="174" t="s">
        <v>31</v>
      </c>
      <c r="AX179" s="174" t="s">
        <v>80</v>
      </c>
      <c r="AY179" s="177" t="s">
        <v>128</v>
      </c>
    </row>
    <row r="180" s="27" customFormat="true" ht="24.15" hidden="false" customHeight="true" outlineLevel="0" collapsed="false">
      <c r="A180" s="22"/>
      <c r="B180" s="160"/>
      <c r="C180" s="161" t="s">
        <v>223</v>
      </c>
      <c r="D180" s="161" t="s">
        <v>130</v>
      </c>
      <c r="E180" s="162" t="s">
        <v>224</v>
      </c>
      <c r="F180" s="163" t="s">
        <v>225</v>
      </c>
      <c r="G180" s="164" t="s">
        <v>226</v>
      </c>
      <c r="H180" s="165" t="n">
        <v>15</v>
      </c>
      <c r="I180" s="166"/>
      <c r="J180" s="167" t="n">
        <f aca="false">ROUND(I180*H180,2)</f>
        <v>0</v>
      </c>
      <c r="K180" s="163" t="s">
        <v>134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0.001</v>
      </c>
      <c r="T180" s="171" t="n">
        <f aca="false">S180*H180</f>
        <v>0.015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135</v>
      </c>
      <c r="AT180" s="172" t="s">
        <v>130</v>
      </c>
      <c r="AU180" s="172" t="s">
        <v>82</v>
      </c>
      <c r="AY180" s="3" t="s">
        <v>128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80</v>
      </c>
      <c r="BK180" s="173" t="n">
        <f aca="false">ROUND(I180*H180,2)</f>
        <v>0</v>
      </c>
      <c r="BL180" s="3" t="s">
        <v>135</v>
      </c>
      <c r="BM180" s="172" t="s">
        <v>227</v>
      </c>
    </row>
    <row r="181" s="27" customFormat="true" ht="24.15" hidden="false" customHeight="true" outlineLevel="0" collapsed="false">
      <c r="A181" s="22"/>
      <c r="B181" s="160"/>
      <c r="C181" s="161" t="s">
        <v>228</v>
      </c>
      <c r="D181" s="161" t="s">
        <v>130</v>
      </c>
      <c r="E181" s="162" t="s">
        <v>229</v>
      </c>
      <c r="F181" s="163" t="s">
        <v>230</v>
      </c>
      <c r="G181" s="164" t="s">
        <v>231</v>
      </c>
      <c r="H181" s="165" t="n">
        <v>60</v>
      </c>
      <c r="I181" s="166"/>
      <c r="J181" s="167" t="n">
        <f aca="false">ROUND(I181*H181,2)</f>
        <v>0</v>
      </c>
      <c r="K181" s="163" t="s">
        <v>134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0.002</v>
      </c>
      <c r="T181" s="171" t="n">
        <f aca="false">S181*H181</f>
        <v>0.12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135</v>
      </c>
      <c r="AT181" s="172" t="s">
        <v>130</v>
      </c>
      <c r="AU181" s="172" t="s">
        <v>82</v>
      </c>
      <c r="AY181" s="3" t="s">
        <v>128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80</v>
      </c>
      <c r="BK181" s="173" t="n">
        <f aca="false">ROUND(I181*H181,2)</f>
        <v>0</v>
      </c>
      <c r="BL181" s="3" t="s">
        <v>135</v>
      </c>
      <c r="BM181" s="172" t="s">
        <v>232</v>
      </c>
    </row>
    <row r="182" s="27" customFormat="true" ht="24.15" hidden="false" customHeight="true" outlineLevel="0" collapsed="false">
      <c r="A182" s="22"/>
      <c r="B182" s="160"/>
      <c r="C182" s="161" t="s">
        <v>6</v>
      </c>
      <c r="D182" s="161" t="s">
        <v>130</v>
      </c>
      <c r="E182" s="162" t="s">
        <v>233</v>
      </c>
      <c r="F182" s="163" t="s">
        <v>234</v>
      </c>
      <c r="G182" s="164" t="s">
        <v>231</v>
      </c>
      <c r="H182" s="165" t="n">
        <v>10</v>
      </c>
      <c r="I182" s="166"/>
      <c r="J182" s="167" t="n">
        <f aca="false">ROUND(I182*H182,2)</f>
        <v>0</v>
      </c>
      <c r="K182" s="163" t="s">
        <v>134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0.006</v>
      </c>
      <c r="T182" s="171" t="n">
        <f aca="false">S182*H182</f>
        <v>0.06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135</v>
      </c>
      <c r="AT182" s="172" t="s">
        <v>130</v>
      </c>
      <c r="AU182" s="172" t="s">
        <v>82</v>
      </c>
      <c r="AY182" s="3" t="s">
        <v>128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80</v>
      </c>
      <c r="BK182" s="173" t="n">
        <f aca="false">ROUND(I182*H182,2)</f>
        <v>0</v>
      </c>
      <c r="BL182" s="3" t="s">
        <v>135</v>
      </c>
      <c r="BM182" s="172" t="s">
        <v>235</v>
      </c>
    </row>
    <row r="183" s="27" customFormat="true" ht="24.15" hidden="false" customHeight="true" outlineLevel="0" collapsed="false">
      <c r="A183" s="22"/>
      <c r="B183" s="160"/>
      <c r="C183" s="161" t="s">
        <v>236</v>
      </c>
      <c r="D183" s="161" t="s">
        <v>130</v>
      </c>
      <c r="E183" s="162" t="s">
        <v>237</v>
      </c>
      <c r="F183" s="163" t="s">
        <v>238</v>
      </c>
      <c r="G183" s="164" t="s">
        <v>231</v>
      </c>
      <c r="H183" s="165" t="n">
        <v>5</v>
      </c>
      <c r="I183" s="166"/>
      <c r="J183" s="167" t="n">
        <f aca="false">ROUND(I183*H183,2)</f>
        <v>0</v>
      </c>
      <c r="K183" s="163" t="s">
        <v>134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0.04</v>
      </c>
      <c r="T183" s="171" t="n">
        <f aca="false">S183*H183</f>
        <v>0.2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135</v>
      </c>
      <c r="AT183" s="172" t="s">
        <v>130</v>
      </c>
      <c r="AU183" s="172" t="s">
        <v>82</v>
      </c>
      <c r="AY183" s="3" t="s">
        <v>128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80</v>
      </c>
      <c r="BK183" s="173" t="n">
        <f aca="false">ROUND(I183*H183,2)</f>
        <v>0</v>
      </c>
      <c r="BL183" s="3" t="s">
        <v>135</v>
      </c>
      <c r="BM183" s="172" t="s">
        <v>239</v>
      </c>
    </row>
    <row r="184" s="27" customFormat="true" ht="24.15" hidden="false" customHeight="true" outlineLevel="0" collapsed="false">
      <c r="A184" s="22"/>
      <c r="B184" s="160"/>
      <c r="C184" s="161" t="s">
        <v>240</v>
      </c>
      <c r="D184" s="161" t="s">
        <v>130</v>
      </c>
      <c r="E184" s="162" t="s">
        <v>241</v>
      </c>
      <c r="F184" s="163" t="s">
        <v>242</v>
      </c>
      <c r="G184" s="164" t="s">
        <v>231</v>
      </c>
      <c r="H184" s="165" t="n">
        <v>7</v>
      </c>
      <c r="I184" s="166"/>
      <c r="J184" s="167" t="n">
        <f aca="false">ROUND(I184*H184,2)</f>
        <v>0</v>
      </c>
      <c r="K184" s="163" t="s">
        <v>134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0.099</v>
      </c>
      <c r="T184" s="171" t="n">
        <f aca="false">S184*H184</f>
        <v>0.693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135</v>
      </c>
      <c r="AT184" s="172" t="s">
        <v>130</v>
      </c>
      <c r="AU184" s="172" t="s">
        <v>82</v>
      </c>
      <c r="AY184" s="3" t="s">
        <v>128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80</v>
      </c>
      <c r="BK184" s="173" t="n">
        <f aca="false">ROUND(I184*H184,2)</f>
        <v>0</v>
      </c>
      <c r="BL184" s="3" t="s">
        <v>135</v>
      </c>
      <c r="BM184" s="172" t="s">
        <v>243</v>
      </c>
    </row>
    <row r="185" s="27" customFormat="true" ht="33" hidden="false" customHeight="true" outlineLevel="0" collapsed="false">
      <c r="A185" s="22"/>
      <c r="B185" s="160"/>
      <c r="C185" s="161" t="s">
        <v>244</v>
      </c>
      <c r="D185" s="161" t="s">
        <v>130</v>
      </c>
      <c r="E185" s="162" t="s">
        <v>245</v>
      </c>
      <c r="F185" s="163" t="s">
        <v>246</v>
      </c>
      <c r="G185" s="164" t="s">
        <v>231</v>
      </c>
      <c r="H185" s="165" t="n">
        <v>14</v>
      </c>
      <c r="I185" s="166"/>
      <c r="J185" s="167" t="n">
        <f aca="false">ROUND(I185*H185,2)</f>
        <v>0</v>
      </c>
      <c r="K185" s="163" t="s">
        <v>134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0.033</v>
      </c>
      <c r="T185" s="171" t="n">
        <f aca="false">S185*H185</f>
        <v>0.462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135</v>
      </c>
      <c r="AT185" s="172" t="s">
        <v>130</v>
      </c>
      <c r="AU185" s="172" t="s">
        <v>82</v>
      </c>
      <c r="AY185" s="3" t="s">
        <v>128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80</v>
      </c>
      <c r="BK185" s="173" t="n">
        <f aca="false">ROUND(I185*H185,2)</f>
        <v>0</v>
      </c>
      <c r="BL185" s="3" t="s">
        <v>135</v>
      </c>
      <c r="BM185" s="172" t="s">
        <v>247</v>
      </c>
    </row>
    <row r="186" s="27" customFormat="true" ht="24.15" hidden="false" customHeight="true" outlineLevel="0" collapsed="false">
      <c r="A186" s="22"/>
      <c r="B186" s="160"/>
      <c r="C186" s="161" t="s">
        <v>248</v>
      </c>
      <c r="D186" s="161" t="s">
        <v>130</v>
      </c>
      <c r="E186" s="162" t="s">
        <v>249</v>
      </c>
      <c r="F186" s="163" t="s">
        <v>250</v>
      </c>
      <c r="G186" s="164" t="s">
        <v>231</v>
      </c>
      <c r="H186" s="165" t="n">
        <v>1.2</v>
      </c>
      <c r="I186" s="166"/>
      <c r="J186" s="167" t="n">
        <f aca="false">ROUND(I186*H186,2)</f>
        <v>0</v>
      </c>
      <c r="K186" s="163" t="s">
        <v>134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9E-005</v>
      </c>
      <c r="R186" s="170" t="n">
        <f aca="false">Q186*H186</f>
        <v>0.000108</v>
      </c>
      <c r="S186" s="170" t="n">
        <v>0.003</v>
      </c>
      <c r="T186" s="171" t="n">
        <f aca="false">S186*H186</f>
        <v>0.0036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135</v>
      </c>
      <c r="AT186" s="172" t="s">
        <v>130</v>
      </c>
      <c r="AU186" s="172" t="s">
        <v>82</v>
      </c>
      <c r="AY186" s="3" t="s">
        <v>128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80</v>
      </c>
      <c r="BK186" s="173" t="n">
        <f aca="false">ROUND(I186*H186,2)</f>
        <v>0</v>
      </c>
      <c r="BL186" s="3" t="s">
        <v>135</v>
      </c>
      <c r="BM186" s="172" t="s">
        <v>251</v>
      </c>
    </row>
    <row r="187" s="27" customFormat="true" ht="37.8" hidden="false" customHeight="true" outlineLevel="0" collapsed="false">
      <c r="A187" s="22"/>
      <c r="B187" s="160"/>
      <c r="C187" s="161" t="s">
        <v>252</v>
      </c>
      <c r="D187" s="161" t="s">
        <v>130</v>
      </c>
      <c r="E187" s="162" t="s">
        <v>253</v>
      </c>
      <c r="F187" s="163" t="s">
        <v>254</v>
      </c>
      <c r="G187" s="164" t="s">
        <v>173</v>
      </c>
      <c r="H187" s="165" t="n">
        <v>154.715</v>
      </c>
      <c r="I187" s="166"/>
      <c r="J187" s="167" t="n">
        <f aca="false">ROUND(I187*H187,2)</f>
        <v>0</v>
      </c>
      <c r="K187" s="163" t="s">
        <v>134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0.004</v>
      </c>
      <c r="T187" s="171" t="n">
        <f aca="false">S187*H187</f>
        <v>0.61886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135</v>
      </c>
      <c r="AT187" s="172" t="s">
        <v>130</v>
      </c>
      <c r="AU187" s="172" t="s">
        <v>82</v>
      </c>
      <c r="AY187" s="3" t="s">
        <v>128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80</v>
      </c>
      <c r="BK187" s="173" t="n">
        <f aca="false">ROUND(I187*H187,2)</f>
        <v>0</v>
      </c>
      <c r="BL187" s="3" t="s">
        <v>135</v>
      </c>
      <c r="BM187" s="172" t="s">
        <v>255</v>
      </c>
    </row>
    <row r="188" s="174" customFormat="true" ht="19.25" hidden="false" customHeight="false" outlineLevel="0" collapsed="false">
      <c r="B188" s="175"/>
      <c r="D188" s="176" t="s">
        <v>137</v>
      </c>
      <c r="E188" s="177"/>
      <c r="F188" s="178" t="s">
        <v>192</v>
      </c>
      <c r="H188" s="179" t="n">
        <v>48.395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137</v>
      </c>
      <c r="AU188" s="177" t="s">
        <v>82</v>
      </c>
      <c r="AV188" s="174" t="s">
        <v>82</v>
      </c>
      <c r="AW188" s="174" t="s">
        <v>31</v>
      </c>
      <c r="AX188" s="174" t="s">
        <v>75</v>
      </c>
      <c r="AY188" s="177" t="s">
        <v>128</v>
      </c>
    </row>
    <row r="189" s="174" customFormat="true" ht="12.8" hidden="false" customHeight="false" outlineLevel="0" collapsed="false">
      <c r="B189" s="175"/>
      <c r="D189" s="176" t="s">
        <v>137</v>
      </c>
      <c r="E189" s="177"/>
      <c r="F189" s="178" t="s">
        <v>193</v>
      </c>
      <c r="H189" s="179" t="n">
        <v>58.3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137</v>
      </c>
      <c r="AU189" s="177" t="s">
        <v>82</v>
      </c>
      <c r="AV189" s="174" t="s">
        <v>82</v>
      </c>
      <c r="AW189" s="174" t="s">
        <v>31</v>
      </c>
      <c r="AX189" s="174" t="s">
        <v>75</v>
      </c>
      <c r="AY189" s="177" t="s">
        <v>128</v>
      </c>
    </row>
    <row r="190" s="174" customFormat="true" ht="12.8" hidden="false" customHeight="false" outlineLevel="0" collapsed="false">
      <c r="B190" s="175"/>
      <c r="D190" s="176" t="s">
        <v>137</v>
      </c>
      <c r="E190" s="177"/>
      <c r="F190" s="178" t="s">
        <v>194</v>
      </c>
      <c r="H190" s="179" t="n">
        <v>48.02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137</v>
      </c>
      <c r="AU190" s="177" t="s">
        <v>82</v>
      </c>
      <c r="AV190" s="174" t="s">
        <v>82</v>
      </c>
      <c r="AW190" s="174" t="s">
        <v>31</v>
      </c>
      <c r="AX190" s="174" t="s">
        <v>75</v>
      </c>
      <c r="AY190" s="177" t="s">
        <v>128</v>
      </c>
    </row>
    <row r="191" s="184" customFormat="true" ht="12.8" hidden="false" customHeight="false" outlineLevel="0" collapsed="false">
      <c r="B191" s="185"/>
      <c r="D191" s="176" t="s">
        <v>137</v>
      </c>
      <c r="E191" s="186"/>
      <c r="F191" s="187" t="s">
        <v>177</v>
      </c>
      <c r="H191" s="188" t="n">
        <v>154.715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137</v>
      </c>
      <c r="AU191" s="186" t="s">
        <v>82</v>
      </c>
      <c r="AV191" s="184" t="s">
        <v>135</v>
      </c>
      <c r="AW191" s="184" t="s">
        <v>31</v>
      </c>
      <c r="AX191" s="184" t="s">
        <v>80</v>
      </c>
      <c r="AY191" s="186" t="s">
        <v>128</v>
      </c>
    </row>
    <row r="192" s="27" customFormat="true" ht="24.15" hidden="false" customHeight="true" outlineLevel="0" collapsed="false">
      <c r="A192" s="22"/>
      <c r="B192" s="160"/>
      <c r="C192" s="161" t="s">
        <v>256</v>
      </c>
      <c r="D192" s="161" t="s">
        <v>130</v>
      </c>
      <c r="E192" s="162" t="s">
        <v>257</v>
      </c>
      <c r="F192" s="163" t="s">
        <v>258</v>
      </c>
      <c r="G192" s="164" t="s">
        <v>173</v>
      </c>
      <c r="H192" s="165" t="n">
        <v>13.2</v>
      </c>
      <c r="I192" s="166"/>
      <c r="J192" s="167" t="n">
        <f aca="false">ROUND(I192*H192,2)</f>
        <v>0</v>
      </c>
      <c r="K192" s="163" t="s">
        <v>134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0.046</v>
      </c>
      <c r="T192" s="171" t="n">
        <f aca="false">S192*H192</f>
        <v>0.6072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135</v>
      </c>
      <c r="AT192" s="172" t="s">
        <v>130</v>
      </c>
      <c r="AU192" s="172" t="s">
        <v>82</v>
      </c>
      <c r="AY192" s="3" t="s">
        <v>128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80</v>
      </c>
      <c r="BK192" s="173" t="n">
        <f aca="false">ROUND(I192*H192,2)</f>
        <v>0</v>
      </c>
      <c r="BL192" s="3" t="s">
        <v>135</v>
      </c>
      <c r="BM192" s="172" t="s">
        <v>259</v>
      </c>
    </row>
    <row r="193" s="174" customFormat="true" ht="12.8" hidden="false" customHeight="false" outlineLevel="0" collapsed="false">
      <c r="B193" s="175"/>
      <c r="D193" s="176" t="s">
        <v>137</v>
      </c>
      <c r="E193" s="177"/>
      <c r="F193" s="178" t="s">
        <v>175</v>
      </c>
      <c r="H193" s="179" t="n">
        <v>6.75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137</v>
      </c>
      <c r="AU193" s="177" t="s">
        <v>82</v>
      </c>
      <c r="AV193" s="174" t="s">
        <v>82</v>
      </c>
      <c r="AW193" s="174" t="s">
        <v>31</v>
      </c>
      <c r="AX193" s="174" t="s">
        <v>75</v>
      </c>
      <c r="AY193" s="177" t="s">
        <v>128</v>
      </c>
    </row>
    <row r="194" s="174" customFormat="true" ht="12.8" hidden="false" customHeight="false" outlineLevel="0" collapsed="false">
      <c r="B194" s="175"/>
      <c r="D194" s="176" t="s">
        <v>137</v>
      </c>
      <c r="E194" s="177"/>
      <c r="F194" s="178" t="s">
        <v>176</v>
      </c>
      <c r="H194" s="179" t="n">
        <v>6.45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137</v>
      </c>
      <c r="AU194" s="177" t="s">
        <v>82</v>
      </c>
      <c r="AV194" s="174" t="s">
        <v>82</v>
      </c>
      <c r="AW194" s="174" t="s">
        <v>31</v>
      </c>
      <c r="AX194" s="174" t="s">
        <v>75</v>
      </c>
      <c r="AY194" s="177" t="s">
        <v>128</v>
      </c>
    </row>
    <row r="195" s="184" customFormat="true" ht="12.8" hidden="false" customHeight="false" outlineLevel="0" collapsed="false">
      <c r="B195" s="185"/>
      <c r="D195" s="176" t="s">
        <v>137</v>
      </c>
      <c r="E195" s="186"/>
      <c r="F195" s="187" t="s">
        <v>177</v>
      </c>
      <c r="H195" s="188" t="n">
        <v>13.2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137</v>
      </c>
      <c r="AU195" s="186" t="s">
        <v>82</v>
      </c>
      <c r="AV195" s="184" t="s">
        <v>135</v>
      </c>
      <c r="AW195" s="184" t="s">
        <v>31</v>
      </c>
      <c r="AX195" s="184" t="s">
        <v>80</v>
      </c>
      <c r="AY195" s="186" t="s">
        <v>128</v>
      </c>
    </row>
    <row r="196" s="27" customFormat="true" ht="24.15" hidden="false" customHeight="true" outlineLevel="0" collapsed="false">
      <c r="A196" s="22"/>
      <c r="B196" s="160"/>
      <c r="C196" s="161" t="s">
        <v>260</v>
      </c>
      <c r="D196" s="161" t="s">
        <v>130</v>
      </c>
      <c r="E196" s="162" t="s">
        <v>261</v>
      </c>
      <c r="F196" s="163" t="s">
        <v>262</v>
      </c>
      <c r="G196" s="164" t="s">
        <v>173</v>
      </c>
      <c r="H196" s="165" t="n">
        <v>13.2</v>
      </c>
      <c r="I196" s="166"/>
      <c r="J196" s="167" t="n">
        <f aca="false">ROUND(I196*H196,2)</f>
        <v>0</v>
      </c>
      <c r="K196" s="163" t="s">
        <v>134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0.068</v>
      </c>
      <c r="T196" s="171" t="n">
        <f aca="false">S196*H196</f>
        <v>0.8976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135</v>
      </c>
      <c r="AT196" s="172" t="s">
        <v>130</v>
      </c>
      <c r="AU196" s="172" t="s">
        <v>82</v>
      </c>
      <c r="AY196" s="3" t="s">
        <v>128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80</v>
      </c>
      <c r="BK196" s="173" t="n">
        <f aca="false">ROUND(I196*H196,2)</f>
        <v>0</v>
      </c>
      <c r="BL196" s="3" t="s">
        <v>135</v>
      </c>
      <c r="BM196" s="172" t="s">
        <v>263</v>
      </c>
    </row>
    <row r="197" s="146" customFormat="true" ht="22.8" hidden="false" customHeight="true" outlineLevel="0" collapsed="false">
      <c r="B197" s="147"/>
      <c r="D197" s="148" t="s">
        <v>74</v>
      </c>
      <c r="E197" s="158" t="s">
        <v>264</v>
      </c>
      <c r="F197" s="158" t="s">
        <v>265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SUM(P198:P202)</f>
        <v>0</v>
      </c>
      <c r="Q197" s="153"/>
      <c r="R197" s="154" t="n">
        <f aca="false">SUM(R198:R202)</f>
        <v>0</v>
      </c>
      <c r="S197" s="153"/>
      <c r="T197" s="155" t="n">
        <f aca="false">SUM(T198:T202)</f>
        <v>0</v>
      </c>
      <c r="AR197" s="148" t="s">
        <v>80</v>
      </c>
      <c r="AT197" s="156" t="s">
        <v>74</v>
      </c>
      <c r="AU197" s="156" t="s">
        <v>80</v>
      </c>
      <c r="AY197" s="148" t="s">
        <v>128</v>
      </c>
      <c r="BK197" s="157" t="n">
        <f aca="false">SUM(BK198:BK202)</f>
        <v>0</v>
      </c>
    </row>
    <row r="198" s="27" customFormat="true" ht="24.15" hidden="false" customHeight="true" outlineLevel="0" collapsed="false">
      <c r="A198" s="22"/>
      <c r="B198" s="160"/>
      <c r="C198" s="161" t="s">
        <v>266</v>
      </c>
      <c r="D198" s="161" t="s">
        <v>130</v>
      </c>
      <c r="E198" s="162" t="s">
        <v>267</v>
      </c>
      <c r="F198" s="163" t="s">
        <v>268</v>
      </c>
      <c r="G198" s="164" t="s">
        <v>153</v>
      </c>
      <c r="H198" s="165" t="n">
        <v>4.614</v>
      </c>
      <c r="I198" s="166"/>
      <c r="J198" s="167" t="n">
        <f aca="false">ROUND(I198*H198,2)</f>
        <v>0</v>
      </c>
      <c r="K198" s="163" t="s">
        <v>134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135</v>
      </c>
      <c r="AT198" s="172" t="s">
        <v>130</v>
      </c>
      <c r="AU198" s="172" t="s">
        <v>82</v>
      </c>
      <c r="AY198" s="3" t="s">
        <v>128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80</v>
      </c>
      <c r="BK198" s="173" t="n">
        <f aca="false">ROUND(I198*H198,2)</f>
        <v>0</v>
      </c>
      <c r="BL198" s="3" t="s">
        <v>135</v>
      </c>
      <c r="BM198" s="172" t="s">
        <v>269</v>
      </c>
    </row>
    <row r="199" s="27" customFormat="true" ht="24.15" hidden="false" customHeight="true" outlineLevel="0" collapsed="false">
      <c r="A199" s="22"/>
      <c r="B199" s="160"/>
      <c r="C199" s="161" t="s">
        <v>270</v>
      </c>
      <c r="D199" s="161" t="s">
        <v>130</v>
      </c>
      <c r="E199" s="162" t="s">
        <v>271</v>
      </c>
      <c r="F199" s="163" t="s">
        <v>272</v>
      </c>
      <c r="G199" s="164" t="s">
        <v>153</v>
      </c>
      <c r="H199" s="165" t="n">
        <v>4.614</v>
      </c>
      <c r="I199" s="166"/>
      <c r="J199" s="167" t="n">
        <f aca="false">ROUND(I199*H199,2)</f>
        <v>0</v>
      </c>
      <c r="K199" s="163" t="s">
        <v>134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135</v>
      </c>
      <c r="AT199" s="172" t="s">
        <v>130</v>
      </c>
      <c r="AU199" s="172" t="s">
        <v>82</v>
      </c>
      <c r="AY199" s="3" t="s">
        <v>128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80</v>
      </c>
      <c r="BK199" s="173" t="n">
        <f aca="false">ROUND(I199*H199,2)</f>
        <v>0</v>
      </c>
      <c r="BL199" s="3" t="s">
        <v>135</v>
      </c>
      <c r="BM199" s="172" t="s">
        <v>273</v>
      </c>
    </row>
    <row r="200" s="27" customFormat="true" ht="24.15" hidden="false" customHeight="true" outlineLevel="0" collapsed="false">
      <c r="A200" s="22"/>
      <c r="B200" s="160"/>
      <c r="C200" s="161" t="s">
        <v>274</v>
      </c>
      <c r="D200" s="161" t="s">
        <v>130</v>
      </c>
      <c r="E200" s="162" t="s">
        <v>275</v>
      </c>
      <c r="F200" s="163" t="s">
        <v>276</v>
      </c>
      <c r="G200" s="164" t="s">
        <v>153</v>
      </c>
      <c r="H200" s="165" t="n">
        <v>87.666</v>
      </c>
      <c r="I200" s="166"/>
      <c r="J200" s="167" t="n">
        <f aca="false">ROUND(I200*H200,2)</f>
        <v>0</v>
      </c>
      <c r="K200" s="163" t="s">
        <v>134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135</v>
      </c>
      <c r="AT200" s="172" t="s">
        <v>130</v>
      </c>
      <c r="AU200" s="172" t="s">
        <v>82</v>
      </c>
      <c r="AY200" s="3" t="s">
        <v>128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80</v>
      </c>
      <c r="BK200" s="173" t="n">
        <f aca="false">ROUND(I200*H200,2)</f>
        <v>0</v>
      </c>
      <c r="BL200" s="3" t="s">
        <v>135</v>
      </c>
      <c r="BM200" s="172" t="s">
        <v>277</v>
      </c>
    </row>
    <row r="201" s="174" customFormat="true" ht="12.8" hidden="false" customHeight="false" outlineLevel="0" collapsed="false">
      <c r="B201" s="175"/>
      <c r="D201" s="176" t="s">
        <v>137</v>
      </c>
      <c r="F201" s="178" t="s">
        <v>278</v>
      </c>
      <c r="H201" s="179" t="n">
        <v>87.666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137</v>
      </c>
      <c r="AU201" s="177" t="s">
        <v>82</v>
      </c>
      <c r="AV201" s="174" t="s">
        <v>82</v>
      </c>
      <c r="AW201" s="174" t="s">
        <v>2</v>
      </c>
      <c r="AX201" s="174" t="s">
        <v>80</v>
      </c>
      <c r="AY201" s="177" t="s">
        <v>128</v>
      </c>
    </row>
    <row r="202" s="27" customFormat="true" ht="24.15" hidden="false" customHeight="true" outlineLevel="0" collapsed="false">
      <c r="A202" s="22"/>
      <c r="B202" s="160"/>
      <c r="C202" s="161" t="s">
        <v>279</v>
      </c>
      <c r="D202" s="161" t="s">
        <v>130</v>
      </c>
      <c r="E202" s="162" t="s">
        <v>280</v>
      </c>
      <c r="F202" s="163" t="s">
        <v>281</v>
      </c>
      <c r="G202" s="164" t="s">
        <v>153</v>
      </c>
      <c r="H202" s="165" t="n">
        <v>4.614</v>
      </c>
      <c r="I202" s="166"/>
      <c r="J202" s="167" t="n">
        <f aca="false">ROUND(I202*H202,2)</f>
        <v>0</v>
      </c>
      <c r="K202" s="163" t="s">
        <v>134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135</v>
      </c>
      <c r="AT202" s="172" t="s">
        <v>130</v>
      </c>
      <c r="AU202" s="172" t="s">
        <v>82</v>
      </c>
      <c r="AY202" s="3" t="s">
        <v>128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80</v>
      </c>
      <c r="BK202" s="173" t="n">
        <f aca="false">ROUND(I202*H202,2)</f>
        <v>0</v>
      </c>
      <c r="BL202" s="3" t="s">
        <v>135</v>
      </c>
      <c r="BM202" s="172" t="s">
        <v>282</v>
      </c>
    </row>
    <row r="203" s="146" customFormat="true" ht="22.8" hidden="false" customHeight="true" outlineLevel="0" collapsed="false">
      <c r="B203" s="147"/>
      <c r="D203" s="148" t="s">
        <v>74</v>
      </c>
      <c r="E203" s="158" t="s">
        <v>283</v>
      </c>
      <c r="F203" s="158" t="s">
        <v>284</v>
      </c>
      <c r="I203" s="150"/>
      <c r="J203" s="159" t="n">
        <f aca="false">BK203</f>
        <v>0</v>
      </c>
      <c r="L203" s="147"/>
      <c r="M203" s="152"/>
      <c r="N203" s="153"/>
      <c r="O203" s="153"/>
      <c r="P203" s="154" t="n">
        <f aca="false">P204</f>
        <v>0</v>
      </c>
      <c r="Q203" s="153"/>
      <c r="R203" s="154" t="n">
        <f aca="false">R204</f>
        <v>0</v>
      </c>
      <c r="S203" s="153"/>
      <c r="T203" s="155" t="n">
        <f aca="false">T204</f>
        <v>0</v>
      </c>
      <c r="AR203" s="148" t="s">
        <v>80</v>
      </c>
      <c r="AT203" s="156" t="s">
        <v>74</v>
      </c>
      <c r="AU203" s="156" t="s">
        <v>80</v>
      </c>
      <c r="AY203" s="148" t="s">
        <v>128</v>
      </c>
      <c r="BK203" s="157" t="n">
        <f aca="false">BK204</f>
        <v>0</v>
      </c>
    </row>
    <row r="204" s="27" customFormat="true" ht="16.5" hidden="false" customHeight="true" outlineLevel="0" collapsed="false">
      <c r="A204" s="22"/>
      <c r="B204" s="160"/>
      <c r="C204" s="161" t="s">
        <v>285</v>
      </c>
      <c r="D204" s="161" t="s">
        <v>130</v>
      </c>
      <c r="E204" s="162" t="s">
        <v>286</v>
      </c>
      <c r="F204" s="163" t="s">
        <v>287</v>
      </c>
      <c r="G204" s="164" t="s">
        <v>153</v>
      </c>
      <c r="H204" s="165" t="n">
        <v>3.834</v>
      </c>
      <c r="I204" s="166"/>
      <c r="J204" s="167" t="n">
        <f aca="false">ROUND(I204*H204,2)</f>
        <v>0</v>
      </c>
      <c r="K204" s="163" t="s">
        <v>134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135</v>
      </c>
      <c r="AT204" s="172" t="s">
        <v>130</v>
      </c>
      <c r="AU204" s="172" t="s">
        <v>82</v>
      </c>
      <c r="AY204" s="3" t="s">
        <v>128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80</v>
      </c>
      <c r="BK204" s="173" t="n">
        <f aca="false">ROUND(I204*H204,2)</f>
        <v>0</v>
      </c>
      <c r="BL204" s="3" t="s">
        <v>135</v>
      </c>
      <c r="BM204" s="172" t="s">
        <v>288</v>
      </c>
    </row>
    <row r="205" s="146" customFormat="true" ht="25.9" hidden="false" customHeight="true" outlineLevel="0" collapsed="false">
      <c r="B205" s="147"/>
      <c r="D205" s="148" t="s">
        <v>74</v>
      </c>
      <c r="E205" s="149" t="s">
        <v>289</v>
      </c>
      <c r="F205" s="149" t="s">
        <v>290</v>
      </c>
      <c r="I205" s="150"/>
      <c r="J205" s="151" t="n">
        <f aca="false">BK205</f>
        <v>0</v>
      </c>
      <c r="L205" s="147"/>
      <c r="M205" s="152"/>
      <c r="N205" s="153"/>
      <c r="O205" s="153"/>
      <c r="P205" s="154" t="n">
        <f aca="false">P206+P218+P236+P252+P255+P299+P303+P314+P320+P337+P363+P377+P389</f>
        <v>0</v>
      </c>
      <c r="Q205" s="153"/>
      <c r="R205" s="154" t="n">
        <f aca="false">R206+R218+R236+R252+R255+R299+R303+R314+R320+R337+R363+R377+R389</f>
        <v>2.10123114</v>
      </c>
      <c r="S205" s="153"/>
      <c r="T205" s="155" t="n">
        <f aca="false">T206+T218+T236+T252+T255+T299+T303+T314+T320+T337+T363+T377+T389</f>
        <v>0.3794753</v>
      </c>
      <c r="AR205" s="148" t="s">
        <v>82</v>
      </c>
      <c r="AT205" s="156" t="s">
        <v>74</v>
      </c>
      <c r="AU205" s="156" t="s">
        <v>75</v>
      </c>
      <c r="AY205" s="148" t="s">
        <v>128</v>
      </c>
      <c r="BK205" s="157" t="n">
        <f aca="false">BK206+BK218+BK236+BK252+BK255+BK299+BK303+BK314+BK320+BK337+BK363+BK377+BK389</f>
        <v>0</v>
      </c>
    </row>
    <row r="206" s="146" customFormat="true" ht="22.8" hidden="false" customHeight="true" outlineLevel="0" collapsed="false">
      <c r="B206" s="147"/>
      <c r="D206" s="148" t="s">
        <v>74</v>
      </c>
      <c r="E206" s="158" t="s">
        <v>291</v>
      </c>
      <c r="F206" s="158" t="s">
        <v>292</v>
      </c>
      <c r="I206" s="150"/>
      <c r="J206" s="159" t="n">
        <f aca="false">BK206</f>
        <v>0</v>
      </c>
      <c r="L206" s="147"/>
      <c r="M206" s="152"/>
      <c r="N206" s="153"/>
      <c r="O206" s="153"/>
      <c r="P206" s="154" t="n">
        <f aca="false">SUM(P207:P217)</f>
        <v>0</v>
      </c>
      <c r="Q206" s="153"/>
      <c r="R206" s="154" t="n">
        <f aca="false">SUM(R207:R217)</f>
        <v>0.01368</v>
      </c>
      <c r="S206" s="153"/>
      <c r="T206" s="155" t="n">
        <f aca="false">SUM(T207:T217)</f>
        <v>0.01854</v>
      </c>
      <c r="AR206" s="148" t="s">
        <v>82</v>
      </c>
      <c r="AT206" s="156" t="s">
        <v>74</v>
      </c>
      <c r="AU206" s="156" t="s">
        <v>80</v>
      </c>
      <c r="AY206" s="148" t="s">
        <v>128</v>
      </c>
      <c r="BK206" s="157" t="n">
        <f aca="false">SUM(BK207:BK217)</f>
        <v>0</v>
      </c>
    </row>
    <row r="207" s="27" customFormat="true" ht="16.5" hidden="false" customHeight="true" outlineLevel="0" collapsed="false">
      <c r="A207" s="22"/>
      <c r="B207" s="160"/>
      <c r="C207" s="161" t="s">
        <v>293</v>
      </c>
      <c r="D207" s="161" t="s">
        <v>130</v>
      </c>
      <c r="E207" s="162" t="s">
        <v>294</v>
      </c>
      <c r="F207" s="163" t="s">
        <v>295</v>
      </c>
      <c r="G207" s="164" t="s">
        <v>231</v>
      </c>
      <c r="H207" s="165" t="n">
        <v>6</v>
      </c>
      <c r="I207" s="166"/>
      <c r="J207" s="167" t="n">
        <f aca="false">ROUND(I207*H207,2)</f>
        <v>0</v>
      </c>
      <c r="K207" s="163" t="s">
        <v>134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0.0021</v>
      </c>
      <c r="T207" s="171" t="n">
        <f aca="false">S207*H207</f>
        <v>0.0126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210</v>
      </c>
      <c r="AT207" s="172" t="s">
        <v>130</v>
      </c>
      <c r="AU207" s="172" t="s">
        <v>82</v>
      </c>
      <c r="AY207" s="3" t="s">
        <v>128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80</v>
      </c>
      <c r="BK207" s="173" t="n">
        <f aca="false">ROUND(I207*H207,2)</f>
        <v>0</v>
      </c>
      <c r="BL207" s="3" t="s">
        <v>210</v>
      </c>
      <c r="BM207" s="172" t="s">
        <v>296</v>
      </c>
    </row>
    <row r="208" s="27" customFormat="true" ht="16.5" hidden="false" customHeight="true" outlineLevel="0" collapsed="false">
      <c r="A208" s="22"/>
      <c r="B208" s="160"/>
      <c r="C208" s="161" t="s">
        <v>297</v>
      </c>
      <c r="D208" s="161" t="s">
        <v>130</v>
      </c>
      <c r="E208" s="162" t="s">
        <v>298</v>
      </c>
      <c r="F208" s="163" t="s">
        <v>299</v>
      </c>
      <c r="G208" s="164" t="s">
        <v>231</v>
      </c>
      <c r="H208" s="165" t="n">
        <v>3</v>
      </c>
      <c r="I208" s="166"/>
      <c r="J208" s="167" t="n">
        <f aca="false">ROUND(I208*H208,2)</f>
        <v>0</v>
      </c>
      <c r="K208" s="163" t="s">
        <v>134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0.00198</v>
      </c>
      <c r="T208" s="171" t="n">
        <f aca="false">S208*H208</f>
        <v>0.00594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210</v>
      </c>
      <c r="AT208" s="172" t="s">
        <v>130</v>
      </c>
      <c r="AU208" s="172" t="s">
        <v>82</v>
      </c>
      <c r="AY208" s="3" t="s">
        <v>128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80</v>
      </c>
      <c r="BK208" s="173" t="n">
        <f aca="false">ROUND(I208*H208,2)</f>
        <v>0</v>
      </c>
      <c r="BL208" s="3" t="s">
        <v>210</v>
      </c>
      <c r="BM208" s="172" t="s">
        <v>300</v>
      </c>
    </row>
    <row r="209" s="27" customFormat="true" ht="16.5" hidden="false" customHeight="true" outlineLevel="0" collapsed="false">
      <c r="A209" s="22"/>
      <c r="B209" s="160"/>
      <c r="C209" s="161" t="s">
        <v>301</v>
      </c>
      <c r="D209" s="161" t="s">
        <v>130</v>
      </c>
      <c r="E209" s="162" t="s">
        <v>302</v>
      </c>
      <c r="F209" s="163" t="s">
        <v>303</v>
      </c>
      <c r="G209" s="164" t="s">
        <v>231</v>
      </c>
      <c r="H209" s="165" t="n">
        <v>8</v>
      </c>
      <c r="I209" s="166"/>
      <c r="J209" s="167" t="n">
        <f aca="false">ROUND(I209*H209,2)</f>
        <v>0</v>
      </c>
      <c r="K209" s="163" t="s">
        <v>134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0.00041</v>
      </c>
      <c r="R209" s="170" t="n">
        <f aca="false">Q209*H209</f>
        <v>0.00328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210</v>
      </c>
      <c r="AT209" s="172" t="s">
        <v>130</v>
      </c>
      <c r="AU209" s="172" t="s">
        <v>82</v>
      </c>
      <c r="AY209" s="3" t="s">
        <v>128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80</v>
      </c>
      <c r="BK209" s="173" t="n">
        <f aca="false">ROUND(I209*H209,2)</f>
        <v>0</v>
      </c>
      <c r="BL209" s="3" t="s">
        <v>210</v>
      </c>
      <c r="BM209" s="172" t="s">
        <v>304</v>
      </c>
    </row>
    <row r="210" s="27" customFormat="true" ht="16.5" hidden="false" customHeight="true" outlineLevel="0" collapsed="false">
      <c r="A210" s="22"/>
      <c r="B210" s="160"/>
      <c r="C210" s="161" t="s">
        <v>305</v>
      </c>
      <c r="D210" s="161" t="s">
        <v>130</v>
      </c>
      <c r="E210" s="162" t="s">
        <v>306</v>
      </c>
      <c r="F210" s="163" t="s">
        <v>307</v>
      </c>
      <c r="G210" s="164" t="s">
        <v>231</v>
      </c>
      <c r="H210" s="165" t="n">
        <v>3</v>
      </c>
      <c r="I210" s="166"/>
      <c r="J210" s="167" t="n">
        <f aca="false">ROUND(I210*H210,2)</f>
        <v>0</v>
      </c>
      <c r="K210" s="163" t="s">
        <v>134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0.00048</v>
      </c>
      <c r="R210" s="170" t="n">
        <f aca="false">Q210*H210</f>
        <v>0.00144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210</v>
      </c>
      <c r="AT210" s="172" t="s">
        <v>130</v>
      </c>
      <c r="AU210" s="172" t="s">
        <v>82</v>
      </c>
      <c r="AY210" s="3" t="s">
        <v>128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80</v>
      </c>
      <c r="BK210" s="173" t="n">
        <f aca="false">ROUND(I210*H210,2)</f>
        <v>0</v>
      </c>
      <c r="BL210" s="3" t="s">
        <v>210</v>
      </c>
      <c r="BM210" s="172" t="s">
        <v>308</v>
      </c>
    </row>
    <row r="211" s="27" customFormat="true" ht="16.5" hidden="false" customHeight="true" outlineLevel="0" collapsed="false">
      <c r="A211" s="22"/>
      <c r="B211" s="160"/>
      <c r="C211" s="161" t="s">
        <v>309</v>
      </c>
      <c r="D211" s="161" t="s">
        <v>130</v>
      </c>
      <c r="E211" s="162" t="s">
        <v>310</v>
      </c>
      <c r="F211" s="163" t="s">
        <v>311</v>
      </c>
      <c r="G211" s="164" t="s">
        <v>231</v>
      </c>
      <c r="H211" s="165" t="n">
        <v>4</v>
      </c>
      <c r="I211" s="166"/>
      <c r="J211" s="167" t="n">
        <f aca="false">ROUND(I211*H211,2)</f>
        <v>0</v>
      </c>
      <c r="K211" s="163" t="s">
        <v>134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0.00224</v>
      </c>
      <c r="R211" s="170" t="n">
        <f aca="false">Q211*H211</f>
        <v>0.00896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210</v>
      </c>
      <c r="AT211" s="172" t="s">
        <v>130</v>
      </c>
      <c r="AU211" s="172" t="s">
        <v>82</v>
      </c>
      <c r="AY211" s="3" t="s">
        <v>128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80</v>
      </c>
      <c r="BK211" s="173" t="n">
        <f aca="false">ROUND(I211*H211,2)</f>
        <v>0</v>
      </c>
      <c r="BL211" s="3" t="s">
        <v>210</v>
      </c>
      <c r="BM211" s="172" t="s">
        <v>312</v>
      </c>
    </row>
    <row r="212" s="27" customFormat="true" ht="16.5" hidden="false" customHeight="true" outlineLevel="0" collapsed="false">
      <c r="A212" s="22"/>
      <c r="B212" s="160"/>
      <c r="C212" s="161" t="s">
        <v>313</v>
      </c>
      <c r="D212" s="161" t="s">
        <v>130</v>
      </c>
      <c r="E212" s="162" t="s">
        <v>314</v>
      </c>
      <c r="F212" s="163" t="s">
        <v>315</v>
      </c>
      <c r="G212" s="164" t="s">
        <v>226</v>
      </c>
      <c r="H212" s="165" t="n">
        <v>2</v>
      </c>
      <c r="I212" s="166"/>
      <c r="J212" s="167" t="n">
        <f aca="false">ROUND(I212*H212,2)</f>
        <v>0</v>
      </c>
      <c r="K212" s="163" t="s">
        <v>134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210</v>
      </c>
      <c r="AT212" s="172" t="s">
        <v>130</v>
      </c>
      <c r="AU212" s="172" t="s">
        <v>82</v>
      </c>
      <c r="AY212" s="3" t="s">
        <v>128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80</v>
      </c>
      <c r="BK212" s="173" t="n">
        <f aca="false">ROUND(I212*H212,2)</f>
        <v>0</v>
      </c>
      <c r="BL212" s="3" t="s">
        <v>210</v>
      </c>
      <c r="BM212" s="172" t="s">
        <v>316</v>
      </c>
    </row>
    <row r="213" s="27" customFormat="true" ht="16.5" hidden="false" customHeight="true" outlineLevel="0" collapsed="false">
      <c r="A213" s="22"/>
      <c r="B213" s="160"/>
      <c r="C213" s="161" t="s">
        <v>317</v>
      </c>
      <c r="D213" s="161" t="s">
        <v>130</v>
      </c>
      <c r="E213" s="162" t="s">
        <v>318</v>
      </c>
      <c r="F213" s="163" t="s">
        <v>319</v>
      </c>
      <c r="G213" s="164" t="s">
        <v>226</v>
      </c>
      <c r="H213" s="165" t="n">
        <v>1</v>
      </c>
      <c r="I213" s="166"/>
      <c r="J213" s="167" t="n">
        <f aca="false">ROUND(I213*H213,2)</f>
        <v>0</v>
      </c>
      <c r="K213" s="163" t="s">
        <v>134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210</v>
      </c>
      <c r="AT213" s="172" t="s">
        <v>130</v>
      </c>
      <c r="AU213" s="172" t="s">
        <v>82</v>
      </c>
      <c r="AY213" s="3" t="s">
        <v>128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80</v>
      </c>
      <c r="BK213" s="173" t="n">
        <f aca="false">ROUND(I213*H213,2)</f>
        <v>0</v>
      </c>
      <c r="BL213" s="3" t="s">
        <v>210</v>
      </c>
      <c r="BM213" s="172" t="s">
        <v>320</v>
      </c>
    </row>
    <row r="214" s="27" customFormat="true" ht="21.75" hidden="false" customHeight="true" outlineLevel="0" collapsed="false">
      <c r="A214" s="22"/>
      <c r="B214" s="160"/>
      <c r="C214" s="161" t="s">
        <v>321</v>
      </c>
      <c r="D214" s="161" t="s">
        <v>130</v>
      </c>
      <c r="E214" s="162" t="s">
        <v>322</v>
      </c>
      <c r="F214" s="163" t="s">
        <v>323</v>
      </c>
      <c r="G214" s="164" t="s">
        <v>226</v>
      </c>
      <c r="H214" s="165" t="n">
        <v>1</v>
      </c>
      <c r="I214" s="166"/>
      <c r="J214" s="167" t="n">
        <f aca="false">ROUND(I214*H214,2)</f>
        <v>0</v>
      </c>
      <c r="K214" s="163" t="s">
        <v>134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210</v>
      </c>
      <c r="AT214" s="172" t="s">
        <v>130</v>
      </c>
      <c r="AU214" s="172" t="s">
        <v>82</v>
      </c>
      <c r="AY214" s="3" t="s">
        <v>128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80</v>
      </c>
      <c r="BK214" s="173" t="n">
        <f aca="false">ROUND(I214*H214,2)</f>
        <v>0</v>
      </c>
      <c r="BL214" s="3" t="s">
        <v>210</v>
      </c>
      <c r="BM214" s="172" t="s">
        <v>324</v>
      </c>
    </row>
    <row r="215" s="27" customFormat="true" ht="21.75" hidden="false" customHeight="true" outlineLevel="0" collapsed="false">
      <c r="A215" s="22"/>
      <c r="B215" s="160"/>
      <c r="C215" s="161" t="s">
        <v>325</v>
      </c>
      <c r="D215" s="161" t="s">
        <v>130</v>
      </c>
      <c r="E215" s="162" t="s">
        <v>326</v>
      </c>
      <c r="F215" s="163" t="s">
        <v>327</v>
      </c>
      <c r="G215" s="164" t="s">
        <v>231</v>
      </c>
      <c r="H215" s="165" t="n">
        <v>15</v>
      </c>
      <c r="I215" s="166"/>
      <c r="J215" s="167" t="n">
        <f aca="false">ROUND(I215*H215,2)</f>
        <v>0</v>
      </c>
      <c r="K215" s="163" t="s">
        <v>134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210</v>
      </c>
      <c r="AT215" s="172" t="s">
        <v>130</v>
      </c>
      <c r="AU215" s="172" t="s">
        <v>82</v>
      </c>
      <c r="AY215" s="3" t="s">
        <v>128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80</v>
      </c>
      <c r="BK215" s="173" t="n">
        <f aca="false">ROUND(I215*H215,2)</f>
        <v>0</v>
      </c>
      <c r="BL215" s="3" t="s">
        <v>210</v>
      </c>
      <c r="BM215" s="172" t="s">
        <v>328</v>
      </c>
    </row>
    <row r="216" s="27" customFormat="true" ht="33" hidden="false" customHeight="true" outlineLevel="0" collapsed="false">
      <c r="A216" s="22"/>
      <c r="B216" s="160"/>
      <c r="C216" s="161" t="s">
        <v>329</v>
      </c>
      <c r="D216" s="161" t="s">
        <v>130</v>
      </c>
      <c r="E216" s="162" t="s">
        <v>330</v>
      </c>
      <c r="F216" s="163" t="s">
        <v>331</v>
      </c>
      <c r="G216" s="164" t="s">
        <v>153</v>
      </c>
      <c r="H216" s="165" t="n">
        <v>0.19</v>
      </c>
      <c r="I216" s="166"/>
      <c r="J216" s="167" t="n">
        <f aca="false">ROUND(I216*H216,2)</f>
        <v>0</v>
      </c>
      <c r="K216" s="163" t="s">
        <v>134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210</v>
      </c>
      <c r="AT216" s="172" t="s">
        <v>130</v>
      </c>
      <c r="AU216" s="172" t="s">
        <v>82</v>
      </c>
      <c r="AY216" s="3" t="s">
        <v>128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80</v>
      </c>
      <c r="BK216" s="173" t="n">
        <f aca="false">ROUND(I216*H216,2)</f>
        <v>0</v>
      </c>
      <c r="BL216" s="3" t="s">
        <v>210</v>
      </c>
      <c r="BM216" s="172" t="s">
        <v>332</v>
      </c>
    </row>
    <row r="217" s="27" customFormat="true" ht="24.15" hidden="false" customHeight="true" outlineLevel="0" collapsed="false">
      <c r="A217" s="22"/>
      <c r="B217" s="160"/>
      <c r="C217" s="161" t="s">
        <v>333</v>
      </c>
      <c r="D217" s="161" t="s">
        <v>130</v>
      </c>
      <c r="E217" s="162" t="s">
        <v>334</v>
      </c>
      <c r="F217" s="163" t="s">
        <v>335</v>
      </c>
      <c r="G217" s="164" t="s">
        <v>336</v>
      </c>
      <c r="H217" s="193"/>
      <c r="I217" s="166"/>
      <c r="J217" s="167" t="n">
        <f aca="false">ROUND(I217*H217,2)</f>
        <v>0</v>
      </c>
      <c r="K217" s="163" t="s">
        <v>134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210</v>
      </c>
      <c r="AT217" s="172" t="s">
        <v>130</v>
      </c>
      <c r="AU217" s="172" t="s">
        <v>82</v>
      </c>
      <c r="AY217" s="3" t="s">
        <v>128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80</v>
      </c>
      <c r="BK217" s="173" t="n">
        <f aca="false">ROUND(I217*H217,2)</f>
        <v>0</v>
      </c>
      <c r="BL217" s="3" t="s">
        <v>210</v>
      </c>
      <c r="BM217" s="172" t="s">
        <v>337</v>
      </c>
    </row>
    <row r="218" s="146" customFormat="true" ht="22.8" hidden="false" customHeight="true" outlineLevel="0" collapsed="false">
      <c r="B218" s="147"/>
      <c r="D218" s="148" t="s">
        <v>74</v>
      </c>
      <c r="E218" s="158" t="s">
        <v>338</v>
      </c>
      <c r="F218" s="158" t="s">
        <v>339</v>
      </c>
      <c r="I218" s="150"/>
      <c r="J218" s="159" t="n">
        <f aca="false">BK218</f>
        <v>0</v>
      </c>
      <c r="L218" s="147"/>
      <c r="M218" s="152"/>
      <c r="N218" s="153"/>
      <c r="O218" s="153"/>
      <c r="P218" s="154" t="n">
        <f aca="false">SUM(P219:P235)</f>
        <v>0</v>
      </c>
      <c r="Q218" s="153"/>
      <c r="R218" s="154" t="n">
        <f aca="false">SUM(R219:R235)</f>
        <v>0.03131</v>
      </c>
      <c r="S218" s="153"/>
      <c r="T218" s="155" t="n">
        <f aca="false">SUM(T219:T235)</f>
        <v>0.05082</v>
      </c>
      <c r="AR218" s="148" t="s">
        <v>82</v>
      </c>
      <c r="AT218" s="156" t="s">
        <v>74</v>
      </c>
      <c r="AU218" s="156" t="s">
        <v>80</v>
      </c>
      <c r="AY218" s="148" t="s">
        <v>128</v>
      </c>
      <c r="BK218" s="157" t="n">
        <f aca="false">SUM(BK219:BK235)</f>
        <v>0</v>
      </c>
    </row>
    <row r="219" s="27" customFormat="true" ht="24.15" hidden="false" customHeight="true" outlineLevel="0" collapsed="false">
      <c r="A219" s="22"/>
      <c r="B219" s="160"/>
      <c r="C219" s="161" t="s">
        <v>340</v>
      </c>
      <c r="D219" s="161" t="s">
        <v>130</v>
      </c>
      <c r="E219" s="162" t="s">
        <v>341</v>
      </c>
      <c r="F219" s="163" t="s">
        <v>342</v>
      </c>
      <c r="G219" s="164" t="s">
        <v>231</v>
      </c>
      <c r="H219" s="165" t="n">
        <v>20</v>
      </c>
      <c r="I219" s="166"/>
      <c r="J219" s="167" t="n">
        <f aca="false">ROUND(I219*H219,2)</f>
        <v>0</v>
      </c>
      <c r="K219" s="163" t="s">
        <v>134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0.00213</v>
      </c>
      <c r="T219" s="171" t="n">
        <f aca="false">S219*H219</f>
        <v>0.0426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210</v>
      </c>
      <c r="AT219" s="172" t="s">
        <v>130</v>
      </c>
      <c r="AU219" s="172" t="s">
        <v>82</v>
      </c>
      <c r="AY219" s="3" t="s">
        <v>128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80</v>
      </c>
      <c r="BK219" s="173" t="n">
        <f aca="false">ROUND(I219*H219,2)</f>
        <v>0</v>
      </c>
      <c r="BL219" s="3" t="s">
        <v>210</v>
      </c>
      <c r="BM219" s="172" t="s">
        <v>343</v>
      </c>
    </row>
    <row r="220" s="27" customFormat="true" ht="24.15" hidden="false" customHeight="true" outlineLevel="0" collapsed="false">
      <c r="A220" s="22"/>
      <c r="B220" s="160"/>
      <c r="C220" s="161" t="s">
        <v>344</v>
      </c>
      <c r="D220" s="161" t="s">
        <v>130</v>
      </c>
      <c r="E220" s="162" t="s">
        <v>345</v>
      </c>
      <c r="F220" s="163" t="s">
        <v>346</v>
      </c>
      <c r="G220" s="164" t="s">
        <v>231</v>
      </c>
      <c r="H220" s="165" t="n">
        <v>12</v>
      </c>
      <c r="I220" s="166"/>
      <c r="J220" s="167" t="n">
        <f aca="false">ROUND(I220*H220,2)</f>
        <v>0</v>
      </c>
      <c r="K220" s="163" t="s">
        <v>134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0.00084</v>
      </c>
      <c r="R220" s="170" t="n">
        <f aca="false">Q220*H220</f>
        <v>0.01008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210</v>
      </c>
      <c r="AT220" s="172" t="s">
        <v>130</v>
      </c>
      <c r="AU220" s="172" t="s">
        <v>82</v>
      </c>
      <c r="AY220" s="3" t="s">
        <v>128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80</v>
      </c>
      <c r="BK220" s="173" t="n">
        <f aca="false">ROUND(I220*H220,2)</f>
        <v>0</v>
      </c>
      <c r="BL220" s="3" t="s">
        <v>210</v>
      </c>
      <c r="BM220" s="172" t="s">
        <v>347</v>
      </c>
    </row>
    <row r="221" s="27" customFormat="true" ht="24.15" hidden="false" customHeight="true" outlineLevel="0" collapsed="false">
      <c r="A221" s="22"/>
      <c r="B221" s="160"/>
      <c r="C221" s="161" t="s">
        <v>348</v>
      </c>
      <c r="D221" s="161" t="s">
        <v>130</v>
      </c>
      <c r="E221" s="162" t="s">
        <v>349</v>
      </c>
      <c r="F221" s="163" t="s">
        <v>350</v>
      </c>
      <c r="G221" s="164" t="s">
        <v>231</v>
      </c>
      <c r="H221" s="165" t="n">
        <v>12</v>
      </c>
      <c r="I221" s="166"/>
      <c r="J221" s="167" t="n">
        <f aca="false">ROUND(I221*H221,2)</f>
        <v>0</v>
      </c>
      <c r="K221" s="163" t="s">
        <v>134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0.00116</v>
      </c>
      <c r="R221" s="170" t="n">
        <f aca="false">Q221*H221</f>
        <v>0.01392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210</v>
      </c>
      <c r="AT221" s="172" t="s">
        <v>130</v>
      </c>
      <c r="AU221" s="172" t="s">
        <v>82</v>
      </c>
      <c r="AY221" s="3" t="s">
        <v>128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80</v>
      </c>
      <c r="BK221" s="173" t="n">
        <f aca="false">ROUND(I221*H221,2)</f>
        <v>0</v>
      </c>
      <c r="BL221" s="3" t="s">
        <v>210</v>
      </c>
      <c r="BM221" s="172" t="s">
        <v>351</v>
      </c>
    </row>
    <row r="222" s="27" customFormat="true" ht="37.8" hidden="false" customHeight="true" outlineLevel="0" collapsed="false">
      <c r="A222" s="22"/>
      <c r="B222" s="160"/>
      <c r="C222" s="161" t="s">
        <v>352</v>
      </c>
      <c r="D222" s="161" t="s">
        <v>130</v>
      </c>
      <c r="E222" s="162" t="s">
        <v>353</v>
      </c>
      <c r="F222" s="163" t="s">
        <v>354</v>
      </c>
      <c r="G222" s="164" t="s">
        <v>231</v>
      </c>
      <c r="H222" s="165" t="n">
        <v>12</v>
      </c>
      <c r="I222" s="166"/>
      <c r="J222" s="167" t="n">
        <f aca="false">ROUND(I222*H222,2)</f>
        <v>0</v>
      </c>
      <c r="K222" s="163" t="s">
        <v>134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5E-005</v>
      </c>
      <c r="R222" s="170" t="n">
        <f aca="false">Q222*H222</f>
        <v>0.0006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210</v>
      </c>
      <c r="AT222" s="172" t="s">
        <v>130</v>
      </c>
      <c r="AU222" s="172" t="s">
        <v>82</v>
      </c>
      <c r="AY222" s="3" t="s">
        <v>128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80</v>
      </c>
      <c r="BK222" s="173" t="n">
        <f aca="false">ROUND(I222*H222,2)</f>
        <v>0</v>
      </c>
      <c r="BL222" s="3" t="s">
        <v>210</v>
      </c>
      <c r="BM222" s="172" t="s">
        <v>355</v>
      </c>
    </row>
    <row r="223" s="27" customFormat="true" ht="37.8" hidden="false" customHeight="true" outlineLevel="0" collapsed="false">
      <c r="A223" s="22"/>
      <c r="B223" s="160"/>
      <c r="C223" s="161" t="s">
        <v>356</v>
      </c>
      <c r="D223" s="161" t="s">
        <v>130</v>
      </c>
      <c r="E223" s="162" t="s">
        <v>357</v>
      </c>
      <c r="F223" s="163" t="s">
        <v>358</v>
      </c>
      <c r="G223" s="164" t="s">
        <v>231</v>
      </c>
      <c r="H223" s="165" t="n">
        <v>12</v>
      </c>
      <c r="I223" s="166"/>
      <c r="J223" s="167" t="n">
        <f aca="false">ROUND(I223*H223,2)</f>
        <v>0</v>
      </c>
      <c r="K223" s="163" t="s">
        <v>134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7E-005</v>
      </c>
      <c r="R223" s="170" t="n">
        <f aca="false">Q223*H223</f>
        <v>0.00084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210</v>
      </c>
      <c r="AT223" s="172" t="s">
        <v>130</v>
      </c>
      <c r="AU223" s="172" t="s">
        <v>82</v>
      </c>
      <c r="AY223" s="3" t="s">
        <v>128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80</v>
      </c>
      <c r="BK223" s="173" t="n">
        <f aca="false">ROUND(I223*H223,2)</f>
        <v>0</v>
      </c>
      <c r="BL223" s="3" t="s">
        <v>210</v>
      </c>
      <c r="BM223" s="172" t="s">
        <v>359</v>
      </c>
    </row>
    <row r="224" s="27" customFormat="true" ht="16.5" hidden="false" customHeight="true" outlineLevel="0" collapsed="false">
      <c r="A224" s="22"/>
      <c r="B224" s="160"/>
      <c r="C224" s="161" t="s">
        <v>360</v>
      </c>
      <c r="D224" s="161" t="s">
        <v>130</v>
      </c>
      <c r="E224" s="162" t="s">
        <v>361</v>
      </c>
      <c r="F224" s="163" t="s">
        <v>362</v>
      </c>
      <c r="G224" s="164" t="s">
        <v>231</v>
      </c>
      <c r="H224" s="165" t="n">
        <v>24</v>
      </c>
      <c r="I224" s="166"/>
      <c r="J224" s="167" t="n">
        <f aca="false">ROUND(I224*H224,2)</f>
        <v>0</v>
      </c>
      <c r="K224" s="163" t="s">
        <v>134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0.00024</v>
      </c>
      <c r="T224" s="171" t="n">
        <f aca="false">S224*H224</f>
        <v>0.00576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210</v>
      </c>
      <c r="AT224" s="172" t="s">
        <v>130</v>
      </c>
      <c r="AU224" s="172" t="s">
        <v>82</v>
      </c>
      <c r="AY224" s="3" t="s">
        <v>128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80</v>
      </c>
      <c r="BK224" s="173" t="n">
        <f aca="false">ROUND(I224*H224,2)</f>
        <v>0</v>
      </c>
      <c r="BL224" s="3" t="s">
        <v>210</v>
      </c>
      <c r="BM224" s="172" t="s">
        <v>363</v>
      </c>
    </row>
    <row r="225" s="27" customFormat="true" ht="16.5" hidden="false" customHeight="true" outlineLevel="0" collapsed="false">
      <c r="A225" s="22"/>
      <c r="B225" s="160"/>
      <c r="C225" s="161" t="s">
        <v>364</v>
      </c>
      <c r="D225" s="161" t="s">
        <v>130</v>
      </c>
      <c r="E225" s="162" t="s">
        <v>365</v>
      </c>
      <c r="F225" s="163" t="s">
        <v>366</v>
      </c>
      <c r="G225" s="164" t="s">
        <v>226</v>
      </c>
      <c r="H225" s="165" t="n">
        <v>7</v>
      </c>
      <c r="I225" s="166"/>
      <c r="J225" s="167" t="n">
        <f aca="false">ROUND(I225*H225,2)</f>
        <v>0</v>
      </c>
      <c r="K225" s="163" t="s">
        <v>134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210</v>
      </c>
      <c r="AT225" s="172" t="s">
        <v>130</v>
      </c>
      <c r="AU225" s="172" t="s">
        <v>82</v>
      </c>
      <c r="AY225" s="3" t="s">
        <v>128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80</v>
      </c>
      <c r="BK225" s="173" t="n">
        <f aca="false">ROUND(I225*H225,2)</f>
        <v>0</v>
      </c>
      <c r="BL225" s="3" t="s">
        <v>210</v>
      </c>
      <c r="BM225" s="172" t="s">
        <v>367</v>
      </c>
    </row>
    <row r="226" s="174" customFormat="true" ht="12.8" hidden="false" customHeight="false" outlineLevel="0" collapsed="false">
      <c r="B226" s="175"/>
      <c r="D226" s="176" t="s">
        <v>137</v>
      </c>
      <c r="E226" s="177"/>
      <c r="F226" s="178" t="s">
        <v>368</v>
      </c>
      <c r="H226" s="179" t="n">
        <v>4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137</v>
      </c>
      <c r="AU226" s="177" t="s">
        <v>82</v>
      </c>
      <c r="AV226" s="174" t="s">
        <v>82</v>
      </c>
      <c r="AW226" s="174" t="s">
        <v>31</v>
      </c>
      <c r="AX226" s="174" t="s">
        <v>75</v>
      </c>
      <c r="AY226" s="177" t="s">
        <v>128</v>
      </c>
    </row>
    <row r="227" s="174" customFormat="true" ht="12.8" hidden="false" customHeight="false" outlineLevel="0" collapsed="false">
      <c r="B227" s="175"/>
      <c r="D227" s="176" t="s">
        <v>137</v>
      </c>
      <c r="E227" s="177"/>
      <c r="F227" s="178" t="s">
        <v>369</v>
      </c>
      <c r="H227" s="179" t="n">
        <v>2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137</v>
      </c>
      <c r="AU227" s="177" t="s">
        <v>82</v>
      </c>
      <c r="AV227" s="174" t="s">
        <v>82</v>
      </c>
      <c r="AW227" s="174" t="s">
        <v>31</v>
      </c>
      <c r="AX227" s="174" t="s">
        <v>75</v>
      </c>
      <c r="AY227" s="177" t="s">
        <v>128</v>
      </c>
    </row>
    <row r="228" s="174" customFormat="true" ht="12.8" hidden="false" customHeight="false" outlineLevel="0" collapsed="false">
      <c r="B228" s="175"/>
      <c r="D228" s="176" t="s">
        <v>137</v>
      </c>
      <c r="E228" s="177"/>
      <c r="F228" s="178" t="s">
        <v>370</v>
      </c>
      <c r="H228" s="179" t="n">
        <v>1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137</v>
      </c>
      <c r="AU228" s="177" t="s">
        <v>82</v>
      </c>
      <c r="AV228" s="174" t="s">
        <v>82</v>
      </c>
      <c r="AW228" s="174" t="s">
        <v>31</v>
      </c>
      <c r="AX228" s="174" t="s">
        <v>75</v>
      </c>
      <c r="AY228" s="177" t="s">
        <v>128</v>
      </c>
    </row>
    <row r="229" s="184" customFormat="true" ht="12.8" hidden="false" customHeight="false" outlineLevel="0" collapsed="false">
      <c r="B229" s="185"/>
      <c r="D229" s="176" t="s">
        <v>137</v>
      </c>
      <c r="E229" s="186"/>
      <c r="F229" s="187" t="s">
        <v>177</v>
      </c>
      <c r="H229" s="188" t="n">
        <v>7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137</v>
      </c>
      <c r="AU229" s="186" t="s">
        <v>82</v>
      </c>
      <c r="AV229" s="184" t="s">
        <v>135</v>
      </c>
      <c r="AW229" s="184" t="s">
        <v>31</v>
      </c>
      <c r="AX229" s="184" t="s">
        <v>80</v>
      </c>
      <c r="AY229" s="186" t="s">
        <v>128</v>
      </c>
    </row>
    <row r="230" s="27" customFormat="true" ht="24.15" hidden="false" customHeight="true" outlineLevel="0" collapsed="false">
      <c r="A230" s="22"/>
      <c r="B230" s="160"/>
      <c r="C230" s="161" t="s">
        <v>371</v>
      </c>
      <c r="D230" s="161" t="s">
        <v>130</v>
      </c>
      <c r="E230" s="162" t="s">
        <v>372</v>
      </c>
      <c r="F230" s="163" t="s">
        <v>373</v>
      </c>
      <c r="G230" s="164" t="s">
        <v>226</v>
      </c>
      <c r="H230" s="165" t="n">
        <v>2</v>
      </c>
      <c r="I230" s="166"/>
      <c r="J230" s="167" t="n">
        <f aca="false">ROUND(I230*H230,2)</f>
        <v>0</v>
      </c>
      <c r="K230" s="163" t="s">
        <v>134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0.00123</v>
      </c>
      <c r="T230" s="171" t="n">
        <f aca="false">S230*H230</f>
        <v>0.00246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210</v>
      </c>
      <c r="AT230" s="172" t="s">
        <v>130</v>
      </c>
      <c r="AU230" s="172" t="s">
        <v>82</v>
      </c>
      <c r="AY230" s="3" t="s">
        <v>128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80</v>
      </c>
      <c r="BK230" s="173" t="n">
        <f aca="false">ROUND(I230*H230,2)</f>
        <v>0</v>
      </c>
      <c r="BL230" s="3" t="s">
        <v>210</v>
      </c>
      <c r="BM230" s="172" t="s">
        <v>374</v>
      </c>
    </row>
    <row r="231" s="27" customFormat="true" ht="21.75" hidden="false" customHeight="true" outlineLevel="0" collapsed="false">
      <c r="A231" s="22"/>
      <c r="B231" s="160"/>
      <c r="C231" s="161" t="s">
        <v>375</v>
      </c>
      <c r="D231" s="161" t="s">
        <v>130</v>
      </c>
      <c r="E231" s="162" t="s">
        <v>376</v>
      </c>
      <c r="F231" s="163" t="s">
        <v>377</v>
      </c>
      <c r="G231" s="164" t="s">
        <v>226</v>
      </c>
      <c r="H231" s="165" t="n">
        <v>1</v>
      </c>
      <c r="I231" s="166"/>
      <c r="J231" s="167" t="n">
        <f aca="false">ROUND(I231*H231,2)</f>
        <v>0</v>
      </c>
      <c r="K231" s="163" t="s">
        <v>134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0.0005</v>
      </c>
      <c r="R231" s="170" t="n">
        <f aca="false">Q231*H231</f>
        <v>0.0005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210</v>
      </c>
      <c r="AT231" s="172" t="s">
        <v>130</v>
      </c>
      <c r="AU231" s="172" t="s">
        <v>82</v>
      </c>
      <c r="AY231" s="3" t="s">
        <v>128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80</v>
      </c>
      <c r="BK231" s="173" t="n">
        <f aca="false">ROUND(I231*H231,2)</f>
        <v>0</v>
      </c>
      <c r="BL231" s="3" t="s">
        <v>210</v>
      </c>
      <c r="BM231" s="172" t="s">
        <v>378</v>
      </c>
    </row>
    <row r="232" s="27" customFormat="true" ht="24.15" hidden="false" customHeight="true" outlineLevel="0" collapsed="false">
      <c r="A232" s="22"/>
      <c r="B232" s="160"/>
      <c r="C232" s="161" t="s">
        <v>379</v>
      </c>
      <c r="D232" s="161" t="s">
        <v>130</v>
      </c>
      <c r="E232" s="162" t="s">
        <v>380</v>
      </c>
      <c r="F232" s="163" t="s">
        <v>381</v>
      </c>
      <c r="G232" s="164" t="s">
        <v>226</v>
      </c>
      <c r="H232" s="165" t="n">
        <v>1</v>
      </c>
      <c r="I232" s="166"/>
      <c r="J232" s="167" t="n">
        <f aca="false">ROUND(I232*H232,2)</f>
        <v>0</v>
      </c>
      <c r="K232" s="163" t="s">
        <v>134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0.00057</v>
      </c>
      <c r="R232" s="170" t="n">
        <f aca="false">Q232*H232</f>
        <v>0.00057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210</v>
      </c>
      <c r="AT232" s="172" t="s">
        <v>130</v>
      </c>
      <c r="AU232" s="172" t="s">
        <v>82</v>
      </c>
      <c r="AY232" s="3" t="s">
        <v>128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80</v>
      </c>
      <c r="BK232" s="173" t="n">
        <f aca="false">ROUND(I232*H232,2)</f>
        <v>0</v>
      </c>
      <c r="BL232" s="3" t="s">
        <v>210</v>
      </c>
      <c r="BM232" s="172" t="s">
        <v>382</v>
      </c>
    </row>
    <row r="233" s="27" customFormat="true" ht="24.15" hidden="false" customHeight="true" outlineLevel="0" collapsed="false">
      <c r="A233" s="22"/>
      <c r="B233" s="160"/>
      <c r="C233" s="161" t="s">
        <v>383</v>
      </c>
      <c r="D233" s="161" t="s">
        <v>130</v>
      </c>
      <c r="E233" s="162" t="s">
        <v>384</v>
      </c>
      <c r="F233" s="163" t="s">
        <v>385</v>
      </c>
      <c r="G233" s="164" t="s">
        <v>231</v>
      </c>
      <c r="H233" s="165" t="n">
        <v>24</v>
      </c>
      <c r="I233" s="166"/>
      <c r="J233" s="167" t="n">
        <f aca="false">ROUND(I233*H233,2)</f>
        <v>0</v>
      </c>
      <c r="K233" s="163" t="s">
        <v>134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0.00019</v>
      </c>
      <c r="R233" s="170" t="n">
        <f aca="false">Q233*H233</f>
        <v>0.00456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210</v>
      </c>
      <c r="AT233" s="172" t="s">
        <v>130</v>
      </c>
      <c r="AU233" s="172" t="s">
        <v>82</v>
      </c>
      <c r="AY233" s="3" t="s">
        <v>128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80</v>
      </c>
      <c r="BK233" s="173" t="n">
        <f aca="false">ROUND(I233*H233,2)</f>
        <v>0</v>
      </c>
      <c r="BL233" s="3" t="s">
        <v>210</v>
      </c>
      <c r="BM233" s="172" t="s">
        <v>386</v>
      </c>
    </row>
    <row r="234" s="27" customFormat="true" ht="21.75" hidden="false" customHeight="true" outlineLevel="0" collapsed="false">
      <c r="A234" s="22"/>
      <c r="B234" s="160"/>
      <c r="C234" s="161" t="s">
        <v>387</v>
      </c>
      <c r="D234" s="161" t="s">
        <v>130</v>
      </c>
      <c r="E234" s="162" t="s">
        <v>388</v>
      </c>
      <c r="F234" s="163" t="s">
        <v>389</v>
      </c>
      <c r="G234" s="164" t="s">
        <v>231</v>
      </c>
      <c r="H234" s="165" t="n">
        <v>24</v>
      </c>
      <c r="I234" s="166"/>
      <c r="J234" s="167" t="n">
        <f aca="false">ROUND(I234*H234,2)</f>
        <v>0</v>
      </c>
      <c r="K234" s="163" t="s">
        <v>134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1E-005</v>
      </c>
      <c r="R234" s="170" t="n">
        <f aca="false">Q234*H234</f>
        <v>0.00024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210</v>
      </c>
      <c r="AT234" s="172" t="s">
        <v>130</v>
      </c>
      <c r="AU234" s="172" t="s">
        <v>82</v>
      </c>
      <c r="AY234" s="3" t="s">
        <v>128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80</v>
      </c>
      <c r="BK234" s="173" t="n">
        <f aca="false">ROUND(I234*H234,2)</f>
        <v>0</v>
      </c>
      <c r="BL234" s="3" t="s">
        <v>210</v>
      </c>
      <c r="BM234" s="172" t="s">
        <v>390</v>
      </c>
    </row>
    <row r="235" s="27" customFormat="true" ht="24.15" hidden="false" customHeight="true" outlineLevel="0" collapsed="false">
      <c r="A235" s="22"/>
      <c r="B235" s="160"/>
      <c r="C235" s="161" t="s">
        <v>391</v>
      </c>
      <c r="D235" s="161" t="s">
        <v>130</v>
      </c>
      <c r="E235" s="162" t="s">
        <v>392</v>
      </c>
      <c r="F235" s="163" t="s">
        <v>393</v>
      </c>
      <c r="G235" s="164" t="s">
        <v>336</v>
      </c>
      <c r="H235" s="193"/>
      <c r="I235" s="166"/>
      <c r="J235" s="167" t="n">
        <f aca="false">ROUND(I235*H235,2)</f>
        <v>0</v>
      </c>
      <c r="K235" s="163" t="s">
        <v>134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210</v>
      </c>
      <c r="AT235" s="172" t="s">
        <v>130</v>
      </c>
      <c r="AU235" s="172" t="s">
        <v>82</v>
      </c>
      <c r="AY235" s="3" t="s">
        <v>128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80</v>
      </c>
      <c r="BK235" s="173" t="n">
        <f aca="false">ROUND(I235*H235,2)</f>
        <v>0</v>
      </c>
      <c r="BL235" s="3" t="s">
        <v>210</v>
      </c>
      <c r="BM235" s="172" t="s">
        <v>394</v>
      </c>
    </row>
    <row r="236" s="146" customFormat="true" ht="22.8" hidden="false" customHeight="true" outlineLevel="0" collapsed="false">
      <c r="B236" s="147"/>
      <c r="D236" s="148" t="s">
        <v>74</v>
      </c>
      <c r="E236" s="158" t="s">
        <v>395</v>
      </c>
      <c r="F236" s="158" t="s">
        <v>396</v>
      </c>
      <c r="I236" s="150"/>
      <c r="J236" s="159" t="n">
        <f aca="false">BK236</f>
        <v>0</v>
      </c>
      <c r="L236" s="147"/>
      <c r="M236" s="152"/>
      <c r="N236" s="153"/>
      <c r="O236" s="153"/>
      <c r="P236" s="154" t="n">
        <f aca="false">SUM(P237:P251)</f>
        <v>0</v>
      </c>
      <c r="Q236" s="153"/>
      <c r="R236" s="154" t="n">
        <f aca="false">SUM(R237:R251)</f>
        <v>0.17962</v>
      </c>
      <c r="S236" s="153"/>
      <c r="T236" s="155" t="n">
        <f aca="false">SUM(T237:T251)</f>
        <v>0.0546</v>
      </c>
      <c r="AR236" s="148" t="s">
        <v>82</v>
      </c>
      <c r="AT236" s="156" t="s">
        <v>74</v>
      </c>
      <c r="AU236" s="156" t="s">
        <v>80</v>
      </c>
      <c r="AY236" s="148" t="s">
        <v>128</v>
      </c>
      <c r="BK236" s="157" t="n">
        <f aca="false">SUM(BK237:BK251)</f>
        <v>0</v>
      </c>
    </row>
    <row r="237" s="27" customFormat="true" ht="24.15" hidden="false" customHeight="true" outlineLevel="0" collapsed="false">
      <c r="A237" s="22"/>
      <c r="B237" s="160"/>
      <c r="C237" s="161" t="s">
        <v>397</v>
      </c>
      <c r="D237" s="161" t="s">
        <v>130</v>
      </c>
      <c r="E237" s="162" t="s">
        <v>398</v>
      </c>
      <c r="F237" s="163" t="s">
        <v>399</v>
      </c>
      <c r="G237" s="164" t="s">
        <v>400</v>
      </c>
      <c r="H237" s="165" t="n">
        <v>1</v>
      </c>
      <c r="I237" s="166"/>
      <c r="J237" s="167" t="n">
        <f aca="false">ROUND(I237*H237,2)</f>
        <v>0</v>
      </c>
      <c r="K237" s="163" t="s">
        <v>134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0.02894</v>
      </c>
      <c r="R237" s="170" t="n">
        <f aca="false">Q237*H237</f>
        <v>0.02894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210</v>
      </c>
      <c r="AT237" s="172" t="s">
        <v>130</v>
      </c>
      <c r="AU237" s="172" t="s">
        <v>82</v>
      </c>
      <c r="AY237" s="3" t="s">
        <v>128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80</v>
      </c>
      <c r="BK237" s="173" t="n">
        <f aca="false">ROUND(I237*H237,2)</f>
        <v>0</v>
      </c>
      <c r="BL237" s="3" t="s">
        <v>210</v>
      </c>
      <c r="BM237" s="172" t="s">
        <v>401</v>
      </c>
    </row>
    <row r="238" s="27" customFormat="true" ht="24.15" hidden="false" customHeight="true" outlineLevel="0" collapsed="false">
      <c r="A238" s="22"/>
      <c r="B238" s="160"/>
      <c r="C238" s="161" t="s">
        <v>402</v>
      </c>
      <c r="D238" s="161" t="s">
        <v>130</v>
      </c>
      <c r="E238" s="162" t="s">
        <v>403</v>
      </c>
      <c r="F238" s="194" t="s">
        <v>404</v>
      </c>
      <c r="G238" s="164" t="s">
        <v>400</v>
      </c>
      <c r="H238" s="165" t="n">
        <v>1</v>
      </c>
      <c r="I238" s="166"/>
      <c r="J238" s="167" t="n">
        <f aca="false">ROUND(I238*H238,2)</f>
        <v>0</v>
      </c>
      <c r="K238" s="163" t="s">
        <v>134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0.0364</v>
      </c>
      <c r="R238" s="170" t="n">
        <f aca="false">Q238*H238</f>
        <v>0.0364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210</v>
      </c>
      <c r="AT238" s="172" t="s">
        <v>130</v>
      </c>
      <c r="AU238" s="172" t="s">
        <v>82</v>
      </c>
      <c r="AY238" s="3" t="s">
        <v>128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80</v>
      </c>
      <c r="BK238" s="173" t="n">
        <f aca="false">ROUND(I238*H238,2)</f>
        <v>0</v>
      </c>
      <c r="BL238" s="3" t="s">
        <v>210</v>
      </c>
      <c r="BM238" s="172" t="s">
        <v>405</v>
      </c>
    </row>
    <row r="239" s="27" customFormat="true" ht="21.75" hidden="false" customHeight="true" outlineLevel="0" collapsed="false">
      <c r="A239" s="22"/>
      <c r="B239" s="160"/>
      <c r="C239" s="161" t="s">
        <v>406</v>
      </c>
      <c r="D239" s="161" t="s">
        <v>130</v>
      </c>
      <c r="E239" s="162" t="s">
        <v>407</v>
      </c>
      <c r="F239" s="163" t="s">
        <v>408</v>
      </c>
      <c r="G239" s="164" t="s">
        <v>400</v>
      </c>
      <c r="H239" s="165" t="n">
        <v>1</v>
      </c>
      <c r="I239" s="166"/>
      <c r="J239" s="167" t="n">
        <f aca="false">ROUND(I239*H239,2)</f>
        <v>0</v>
      </c>
      <c r="K239" s="163" t="s">
        <v>134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0.01234</v>
      </c>
      <c r="R239" s="170" t="n">
        <f aca="false">Q239*H239</f>
        <v>0.01234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210</v>
      </c>
      <c r="AT239" s="172" t="s">
        <v>130</v>
      </c>
      <c r="AU239" s="172" t="s">
        <v>82</v>
      </c>
      <c r="AY239" s="3" t="s">
        <v>128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80</v>
      </c>
      <c r="BK239" s="173" t="n">
        <f aca="false">ROUND(I239*H239,2)</f>
        <v>0</v>
      </c>
      <c r="BL239" s="3" t="s">
        <v>210</v>
      </c>
      <c r="BM239" s="172" t="s">
        <v>409</v>
      </c>
    </row>
    <row r="240" s="27" customFormat="true" ht="33" hidden="false" customHeight="true" outlineLevel="0" collapsed="false">
      <c r="A240" s="22"/>
      <c r="B240" s="160"/>
      <c r="C240" s="161" t="s">
        <v>410</v>
      </c>
      <c r="D240" s="161" t="s">
        <v>130</v>
      </c>
      <c r="E240" s="162" t="s">
        <v>411</v>
      </c>
      <c r="F240" s="163" t="s">
        <v>412</v>
      </c>
      <c r="G240" s="164" t="s">
        <v>400</v>
      </c>
      <c r="H240" s="165" t="n">
        <v>1</v>
      </c>
      <c r="I240" s="166"/>
      <c r="J240" s="167" t="n">
        <f aca="false">ROUND(I240*H240,2)</f>
        <v>0</v>
      </c>
      <c r="K240" s="163" t="s">
        <v>134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0.01736</v>
      </c>
      <c r="R240" s="170" t="n">
        <f aca="false">Q240*H240</f>
        <v>0.01736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210</v>
      </c>
      <c r="AT240" s="172" t="s">
        <v>130</v>
      </c>
      <c r="AU240" s="172" t="s">
        <v>82</v>
      </c>
      <c r="AY240" s="3" t="s">
        <v>128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80</v>
      </c>
      <c r="BK240" s="173" t="n">
        <f aca="false">ROUND(I240*H240,2)</f>
        <v>0</v>
      </c>
      <c r="BL240" s="3" t="s">
        <v>210</v>
      </c>
      <c r="BM240" s="172" t="s">
        <v>413</v>
      </c>
    </row>
    <row r="241" s="27" customFormat="true" ht="16.5" hidden="false" customHeight="true" outlineLevel="0" collapsed="false">
      <c r="A241" s="22"/>
      <c r="B241" s="160"/>
      <c r="C241" s="161" t="s">
        <v>414</v>
      </c>
      <c r="D241" s="161" t="s">
        <v>130</v>
      </c>
      <c r="E241" s="162" t="s">
        <v>415</v>
      </c>
      <c r="F241" s="163" t="s">
        <v>416</v>
      </c>
      <c r="G241" s="164" t="s">
        <v>400</v>
      </c>
      <c r="H241" s="165" t="n">
        <v>1</v>
      </c>
      <c r="I241" s="166"/>
      <c r="J241" s="167" t="n">
        <f aca="false">ROUND(I241*H241,2)</f>
        <v>0</v>
      </c>
      <c r="K241" s="163"/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0.0364</v>
      </c>
      <c r="R241" s="170" t="n">
        <f aca="false">Q241*H241</f>
        <v>0.0364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210</v>
      </c>
      <c r="AT241" s="172" t="s">
        <v>130</v>
      </c>
      <c r="AU241" s="172" t="s">
        <v>82</v>
      </c>
      <c r="AY241" s="3" t="s">
        <v>128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80</v>
      </c>
      <c r="BK241" s="173" t="n">
        <f aca="false">ROUND(I241*H241,2)</f>
        <v>0</v>
      </c>
      <c r="BL241" s="3" t="s">
        <v>210</v>
      </c>
      <c r="BM241" s="172" t="s">
        <v>417</v>
      </c>
    </row>
    <row r="242" s="27" customFormat="true" ht="44.25" hidden="false" customHeight="true" outlineLevel="0" collapsed="false">
      <c r="A242" s="22"/>
      <c r="B242" s="160"/>
      <c r="C242" s="161" t="s">
        <v>418</v>
      </c>
      <c r="D242" s="161" t="s">
        <v>130</v>
      </c>
      <c r="E242" s="162" t="s">
        <v>419</v>
      </c>
      <c r="F242" s="163" t="s">
        <v>420</v>
      </c>
      <c r="G242" s="164" t="s">
        <v>400</v>
      </c>
      <c r="H242" s="165" t="n">
        <v>2</v>
      </c>
      <c r="I242" s="166"/>
      <c r="J242" s="167" t="n">
        <f aca="false">ROUND(I242*H242,2)</f>
        <v>0</v>
      </c>
      <c r="K242" s="163" t="s">
        <v>134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0.01707</v>
      </c>
      <c r="T242" s="171" t="n">
        <f aca="false">S242*H242</f>
        <v>0.03414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210</v>
      </c>
      <c r="AT242" s="172" t="s">
        <v>130</v>
      </c>
      <c r="AU242" s="172" t="s">
        <v>82</v>
      </c>
      <c r="AY242" s="3" t="s">
        <v>128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80</v>
      </c>
      <c r="BK242" s="173" t="n">
        <f aca="false">ROUND(I242*H242,2)</f>
        <v>0</v>
      </c>
      <c r="BL242" s="3" t="s">
        <v>210</v>
      </c>
      <c r="BM242" s="172" t="s">
        <v>421</v>
      </c>
    </row>
    <row r="243" s="174" customFormat="true" ht="12.8" hidden="false" customHeight="false" outlineLevel="0" collapsed="false">
      <c r="B243" s="175"/>
      <c r="D243" s="176" t="s">
        <v>137</v>
      </c>
      <c r="E243" s="177"/>
      <c r="F243" s="178" t="s">
        <v>422</v>
      </c>
      <c r="H243" s="179" t="n">
        <v>1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137</v>
      </c>
      <c r="AU243" s="177" t="s">
        <v>82</v>
      </c>
      <c r="AV243" s="174" t="s">
        <v>82</v>
      </c>
      <c r="AW243" s="174" t="s">
        <v>31</v>
      </c>
      <c r="AX243" s="174" t="s">
        <v>75</v>
      </c>
      <c r="AY243" s="177" t="s">
        <v>128</v>
      </c>
    </row>
    <row r="244" s="174" customFormat="true" ht="12.8" hidden="false" customHeight="false" outlineLevel="0" collapsed="false">
      <c r="B244" s="175"/>
      <c r="D244" s="176" t="s">
        <v>137</v>
      </c>
      <c r="E244" s="177"/>
      <c r="F244" s="178" t="s">
        <v>423</v>
      </c>
      <c r="H244" s="179" t="n">
        <v>1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137</v>
      </c>
      <c r="AU244" s="177" t="s">
        <v>82</v>
      </c>
      <c r="AV244" s="174" t="s">
        <v>82</v>
      </c>
      <c r="AW244" s="174" t="s">
        <v>31</v>
      </c>
      <c r="AX244" s="174" t="s">
        <v>75</v>
      </c>
      <c r="AY244" s="177" t="s">
        <v>128</v>
      </c>
    </row>
    <row r="245" s="184" customFormat="true" ht="12.8" hidden="false" customHeight="false" outlineLevel="0" collapsed="false">
      <c r="B245" s="185"/>
      <c r="D245" s="176" t="s">
        <v>137</v>
      </c>
      <c r="E245" s="186"/>
      <c r="F245" s="187" t="s">
        <v>177</v>
      </c>
      <c r="H245" s="188" t="n">
        <v>2</v>
      </c>
      <c r="I245" s="189"/>
      <c r="L245" s="185"/>
      <c r="M245" s="190"/>
      <c r="N245" s="191"/>
      <c r="O245" s="191"/>
      <c r="P245" s="191"/>
      <c r="Q245" s="191"/>
      <c r="R245" s="191"/>
      <c r="S245" s="191"/>
      <c r="T245" s="192"/>
      <c r="AT245" s="186" t="s">
        <v>137</v>
      </c>
      <c r="AU245" s="186" t="s">
        <v>82</v>
      </c>
      <c r="AV245" s="184" t="s">
        <v>135</v>
      </c>
      <c r="AW245" s="184" t="s">
        <v>31</v>
      </c>
      <c r="AX245" s="184" t="s">
        <v>80</v>
      </c>
      <c r="AY245" s="186" t="s">
        <v>128</v>
      </c>
    </row>
    <row r="246" s="27" customFormat="true" ht="16.5" hidden="false" customHeight="true" outlineLevel="0" collapsed="false">
      <c r="A246" s="22"/>
      <c r="B246" s="160"/>
      <c r="C246" s="161" t="s">
        <v>424</v>
      </c>
      <c r="D246" s="161" t="s">
        <v>130</v>
      </c>
      <c r="E246" s="162" t="s">
        <v>425</v>
      </c>
      <c r="F246" s="163" t="s">
        <v>426</v>
      </c>
      <c r="G246" s="164" t="s">
        <v>400</v>
      </c>
      <c r="H246" s="165" t="n">
        <v>1</v>
      </c>
      <c r="I246" s="166"/>
      <c r="J246" s="167" t="n">
        <f aca="false">ROUND(I246*H246,2)</f>
        <v>0</v>
      </c>
      <c r="K246" s="163" t="s">
        <v>134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0.01493</v>
      </c>
      <c r="T246" s="171" t="n">
        <f aca="false">S246*H246</f>
        <v>0.01493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210</v>
      </c>
      <c r="AT246" s="172" t="s">
        <v>130</v>
      </c>
      <c r="AU246" s="172" t="s">
        <v>82</v>
      </c>
      <c r="AY246" s="3" t="s">
        <v>128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80</v>
      </c>
      <c r="BK246" s="173" t="n">
        <f aca="false">ROUND(I246*H246,2)</f>
        <v>0</v>
      </c>
      <c r="BL246" s="3" t="s">
        <v>210</v>
      </c>
      <c r="BM246" s="172" t="s">
        <v>427</v>
      </c>
    </row>
    <row r="247" s="27" customFormat="true" ht="24.15" hidden="false" customHeight="true" outlineLevel="0" collapsed="false">
      <c r="A247" s="22"/>
      <c r="B247" s="160"/>
      <c r="C247" s="161" t="s">
        <v>428</v>
      </c>
      <c r="D247" s="161" t="s">
        <v>130</v>
      </c>
      <c r="E247" s="162" t="s">
        <v>429</v>
      </c>
      <c r="F247" s="163" t="s">
        <v>430</v>
      </c>
      <c r="G247" s="164" t="s">
        <v>400</v>
      </c>
      <c r="H247" s="165" t="n">
        <v>1</v>
      </c>
      <c r="I247" s="166"/>
      <c r="J247" s="167" t="n">
        <f aca="false">ROUND(I247*H247,2)</f>
        <v>0</v>
      </c>
      <c r="K247" s="163" t="s">
        <v>134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0.04634</v>
      </c>
      <c r="R247" s="170" t="n">
        <f aca="false">Q247*H247</f>
        <v>0.04634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210</v>
      </c>
      <c r="AT247" s="172" t="s">
        <v>130</v>
      </c>
      <c r="AU247" s="172" t="s">
        <v>82</v>
      </c>
      <c r="AY247" s="3" t="s">
        <v>128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80</v>
      </c>
      <c r="BK247" s="173" t="n">
        <f aca="false">ROUND(I247*H247,2)</f>
        <v>0</v>
      </c>
      <c r="BL247" s="3" t="s">
        <v>210</v>
      </c>
      <c r="BM247" s="172" t="s">
        <v>431</v>
      </c>
    </row>
    <row r="248" s="27" customFormat="true" ht="16.5" hidden="false" customHeight="true" outlineLevel="0" collapsed="false">
      <c r="A248" s="22"/>
      <c r="B248" s="160"/>
      <c r="C248" s="161" t="s">
        <v>432</v>
      </c>
      <c r="D248" s="161" t="s">
        <v>130</v>
      </c>
      <c r="E248" s="162" t="s">
        <v>433</v>
      </c>
      <c r="F248" s="163" t="s">
        <v>434</v>
      </c>
      <c r="G248" s="164" t="s">
        <v>400</v>
      </c>
      <c r="H248" s="165" t="n">
        <v>3</v>
      </c>
      <c r="I248" s="166"/>
      <c r="J248" s="167" t="n">
        <f aca="false">ROUND(I248*H248,2)</f>
        <v>0</v>
      </c>
      <c r="K248" s="163" t="s">
        <v>134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0.00156</v>
      </c>
      <c r="T248" s="171" t="n">
        <f aca="false">S248*H248</f>
        <v>0.00468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210</v>
      </c>
      <c r="AT248" s="172" t="s">
        <v>130</v>
      </c>
      <c r="AU248" s="172" t="s">
        <v>82</v>
      </c>
      <c r="AY248" s="3" t="s">
        <v>128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80</v>
      </c>
      <c r="BK248" s="173" t="n">
        <f aca="false">ROUND(I248*H248,2)</f>
        <v>0</v>
      </c>
      <c r="BL248" s="3" t="s">
        <v>210</v>
      </c>
      <c r="BM248" s="172" t="s">
        <v>435</v>
      </c>
    </row>
    <row r="249" s="27" customFormat="true" ht="16.5" hidden="false" customHeight="true" outlineLevel="0" collapsed="false">
      <c r="A249" s="22"/>
      <c r="B249" s="160"/>
      <c r="C249" s="161" t="s">
        <v>436</v>
      </c>
      <c r="D249" s="161" t="s">
        <v>130</v>
      </c>
      <c r="E249" s="162" t="s">
        <v>437</v>
      </c>
      <c r="F249" s="163" t="s">
        <v>438</v>
      </c>
      <c r="G249" s="164" t="s">
        <v>400</v>
      </c>
      <c r="H249" s="165" t="n">
        <v>1</v>
      </c>
      <c r="I249" s="166"/>
      <c r="J249" s="167" t="n">
        <f aca="false">ROUND(I249*H249,2)</f>
        <v>0</v>
      </c>
      <c r="K249" s="163" t="s">
        <v>134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0.00184</v>
      </c>
      <c r="R249" s="170" t="n">
        <f aca="false">Q249*H249</f>
        <v>0.00184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210</v>
      </c>
      <c r="AT249" s="172" t="s">
        <v>130</v>
      </c>
      <c r="AU249" s="172" t="s">
        <v>82</v>
      </c>
      <c r="AY249" s="3" t="s">
        <v>128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80</v>
      </c>
      <c r="BK249" s="173" t="n">
        <f aca="false">ROUND(I249*H249,2)</f>
        <v>0</v>
      </c>
      <c r="BL249" s="3" t="s">
        <v>210</v>
      </c>
      <c r="BM249" s="172" t="s">
        <v>439</v>
      </c>
    </row>
    <row r="250" s="27" customFormat="true" ht="16.5" hidden="false" customHeight="true" outlineLevel="0" collapsed="false">
      <c r="A250" s="22"/>
      <c r="B250" s="160"/>
      <c r="C250" s="161" t="s">
        <v>440</v>
      </c>
      <c r="D250" s="161" t="s">
        <v>130</v>
      </c>
      <c r="E250" s="162" t="s">
        <v>441</v>
      </c>
      <c r="F250" s="163" t="s">
        <v>442</v>
      </c>
      <c r="G250" s="164" t="s">
        <v>226</v>
      </c>
      <c r="H250" s="165" t="n">
        <v>1</v>
      </c>
      <c r="I250" s="166"/>
      <c r="J250" s="167" t="n">
        <f aca="false">ROUND(I250*H250,2)</f>
        <v>0</v>
      </c>
      <c r="K250" s="163" t="s">
        <v>134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0.00085</v>
      </c>
      <c r="T250" s="171" t="n">
        <f aca="false">S250*H250</f>
        <v>0.00085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210</v>
      </c>
      <c r="AT250" s="172" t="s">
        <v>130</v>
      </c>
      <c r="AU250" s="172" t="s">
        <v>82</v>
      </c>
      <c r="AY250" s="3" t="s">
        <v>128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80</v>
      </c>
      <c r="BK250" s="173" t="n">
        <f aca="false">ROUND(I250*H250,2)</f>
        <v>0</v>
      </c>
      <c r="BL250" s="3" t="s">
        <v>210</v>
      </c>
      <c r="BM250" s="172" t="s">
        <v>443</v>
      </c>
    </row>
    <row r="251" s="27" customFormat="true" ht="24.15" hidden="false" customHeight="true" outlineLevel="0" collapsed="false">
      <c r="A251" s="22"/>
      <c r="B251" s="160"/>
      <c r="C251" s="161" t="s">
        <v>444</v>
      </c>
      <c r="D251" s="161" t="s">
        <v>130</v>
      </c>
      <c r="E251" s="162" t="s">
        <v>445</v>
      </c>
      <c r="F251" s="163" t="s">
        <v>446</v>
      </c>
      <c r="G251" s="164" t="s">
        <v>336</v>
      </c>
      <c r="H251" s="193"/>
      <c r="I251" s="166"/>
      <c r="J251" s="167" t="n">
        <f aca="false">ROUND(I251*H251,2)</f>
        <v>0</v>
      </c>
      <c r="K251" s="163" t="s">
        <v>134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210</v>
      </c>
      <c r="AT251" s="172" t="s">
        <v>130</v>
      </c>
      <c r="AU251" s="172" t="s">
        <v>82</v>
      </c>
      <c r="AY251" s="3" t="s">
        <v>128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80</v>
      </c>
      <c r="BK251" s="173" t="n">
        <f aca="false">ROUND(I251*H251,2)</f>
        <v>0</v>
      </c>
      <c r="BL251" s="3" t="s">
        <v>210</v>
      </c>
      <c r="BM251" s="172" t="s">
        <v>447</v>
      </c>
    </row>
    <row r="252" s="146" customFormat="true" ht="22.8" hidden="false" customHeight="true" outlineLevel="0" collapsed="false">
      <c r="B252" s="147"/>
      <c r="D252" s="148" t="s">
        <v>74</v>
      </c>
      <c r="E252" s="158" t="s">
        <v>448</v>
      </c>
      <c r="F252" s="158" t="s">
        <v>449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SUM(P253:P254)</f>
        <v>0</v>
      </c>
      <c r="Q252" s="153"/>
      <c r="R252" s="154" t="n">
        <f aca="false">SUM(R253:R254)</f>
        <v>0.0309</v>
      </c>
      <c r="S252" s="153"/>
      <c r="T252" s="155" t="n">
        <f aca="false">SUM(T253:T254)</f>
        <v>0</v>
      </c>
      <c r="AR252" s="148" t="s">
        <v>82</v>
      </c>
      <c r="AT252" s="156" t="s">
        <v>74</v>
      </c>
      <c r="AU252" s="156" t="s">
        <v>80</v>
      </c>
      <c r="AY252" s="148" t="s">
        <v>128</v>
      </c>
      <c r="BK252" s="157" t="n">
        <f aca="false">SUM(BK253:BK254)</f>
        <v>0</v>
      </c>
    </row>
    <row r="253" s="27" customFormat="true" ht="24.15" hidden="false" customHeight="true" outlineLevel="0" collapsed="false">
      <c r="A253" s="22"/>
      <c r="B253" s="160"/>
      <c r="C253" s="161" t="s">
        <v>450</v>
      </c>
      <c r="D253" s="161" t="s">
        <v>130</v>
      </c>
      <c r="E253" s="162" t="s">
        <v>451</v>
      </c>
      <c r="F253" s="163" t="s">
        <v>452</v>
      </c>
      <c r="G253" s="164" t="s">
        <v>226</v>
      </c>
      <c r="H253" s="165" t="n">
        <v>1</v>
      </c>
      <c r="I253" s="166"/>
      <c r="J253" s="167" t="n">
        <f aca="false">ROUND(I253*H253,2)</f>
        <v>0</v>
      </c>
      <c r="K253" s="163" t="s">
        <v>134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0.0309</v>
      </c>
      <c r="R253" s="170" t="n">
        <f aca="false">Q253*H253</f>
        <v>0.0309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210</v>
      </c>
      <c r="AT253" s="172" t="s">
        <v>130</v>
      </c>
      <c r="AU253" s="172" t="s">
        <v>82</v>
      </c>
      <c r="AY253" s="3" t="s">
        <v>128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80</v>
      </c>
      <c r="BK253" s="173" t="n">
        <f aca="false">ROUND(I253*H253,2)</f>
        <v>0</v>
      </c>
      <c r="BL253" s="3" t="s">
        <v>210</v>
      </c>
      <c r="BM253" s="172" t="s">
        <v>453</v>
      </c>
    </row>
    <row r="254" s="27" customFormat="true" ht="24.15" hidden="false" customHeight="true" outlineLevel="0" collapsed="false">
      <c r="A254" s="22"/>
      <c r="B254" s="160"/>
      <c r="C254" s="161" t="s">
        <v>454</v>
      </c>
      <c r="D254" s="161" t="s">
        <v>130</v>
      </c>
      <c r="E254" s="162" t="s">
        <v>455</v>
      </c>
      <c r="F254" s="163" t="s">
        <v>456</v>
      </c>
      <c r="G254" s="164" t="s">
        <v>336</v>
      </c>
      <c r="H254" s="193"/>
      <c r="I254" s="166"/>
      <c r="J254" s="167" t="n">
        <f aca="false">ROUND(I254*H254,2)</f>
        <v>0</v>
      </c>
      <c r="K254" s="163" t="s">
        <v>134</v>
      </c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210</v>
      </c>
      <c r="AT254" s="172" t="s">
        <v>130</v>
      </c>
      <c r="AU254" s="172" t="s">
        <v>82</v>
      </c>
      <c r="AY254" s="3" t="s">
        <v>128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80</v>
      </c>
      <c r="BK254" s="173" t="n">
        <f aca="false">ROUND(I254*H254,2)</f>
        <v>0</v>
      </c>
      <c r="BL254" s="3" t="s">
        <v>210</v>
      </c>
      <c r="BM254" s="172" t="s">
        <v>457</v>
      </c>
    </row>
    <row r="255" s="146" customFormat="true" ht="22.8" hidden="false" customHeight="true" outlineLevel="0" collapsed="false">
      <c r="B255" s="147"/>
      <c r="D255" s="148" t="s">
        <v>74</v>
      </c>
      <c r="E255" s="158" t="s">
        <v>458</v>
      </c>
      <c r="F255" s="158" t="s">
        <v>459</v>
      </c>
      <c r="I255" s="150"/>
      <c r="J255" s="159" t="n">
        <f aca="false">BK255</f>
        <v>0</v>
      </c>
      <c r="L255" s="147"/>
      <c r="M255" s="152"/>
      <c r="N255" s="153"/>
      <c r="O255" s="153"/>
      <c r="P255" s="154" t="n">
        <f aca="false">SUM(P256:P298)</f>
        <v>0</v>
      </c>
      <c r="Q255" s="153"/>
      <c r="R255" s="154" t="n">
        <f aca="false">SUM(R256:R298)</f>
        <v>0.0720275</v>
      </c>
      <c r="S255" s="153"/>
      <c r="T255" s="155" t="n">
        <f aca="false">SUM(T256:T298)</f>
        <v>0.095068</v>
      </c>
      <c r="AR255" s="148" t="s">
        <v>82</v>
      </c>
      <c r="AT255" s="156" t="s">
        <v>74</v>
      </c>
      <c r="AU255" s="156" t="s">
        <v>80</v>
      </c>
      <c r="AY255" s="148" t="s">
        <v>128</v>
      </c>
      <c r="BK255" s="157" t="n">
        <f aca="false">SUM(BK256:BK298)</f>
        <v>0</v>
      </c>
    </row>
    <row r="256" s="27" customFormat="true" ht="24.15" hidden="false" customHeight="true" outlineLevel="0" collapsed="false">
      <c r="A256" s="22"/>
      <c r="B256" s="160"/>
      <c r="C256" s="161" t="s">
        <v>460</v>
      </c>
      <c r="D256" s="161" t="s">
        <v>130</v>
      </c>
      <c r="E256" s="162" t="s">
        <v>461</v>
      </c>
      <c r="F256" s="163" t="s">
        <v>462</v>
      </c>
      <c r="G256" s="164" t="s">
        <v>231</v>
      </c>
      <c r="H256" s="165" t="n">
        <v>5</v>
      </c>
      <c r="I256" s="166"/>
      <c r="J256" s="167" t="n">
        <f aca="false">ROUND(I256*H256,2)</f>
        <v>0</v>
      </c>
      <c r="K256" s="163" t="s">
        <v>134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210</v>
      </c>
      <c r="AT256" s="172" t="s">
        <v>130</v>
      </c>
      <c r="AU256" s="172" t="s">
        <v>82</v>
      </c>
      <c r="AY256" s="3" t="s">
        <v>128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80</v>
      </c>
      <c r="BK256" s="173" t="n">
        <f aca="false">ROUND(I256*H256,2)</f>
        <v>0</v>
      </c>
      <c r="BL256" s="3" t="s">
        <v>210</v>
      </c>
      <c r="BM256" s="172" t="s">
        <v>463</v>
      </c>
    </row>
    <row r="257" s="27" customFormat="true" ht="24.15" hidden="false" customHeight="true" outlineLevel="0" collapsed="false">
      <c r="A257" s="22"/>
      <c r="B257" s="160"/>
      <c r="C257" s="195" t="s">
        <v>464</v>
      </c>
      <c r="D257" s="195" t="s">
        <v>465</v>
      </c>
      <c r="E257" s="196" t="s">
        <v>466</v>
      </c>
      <c r="F257" s="197" t="s">
        <v>467</v>
      </c>
      <c r="G257" s="198" t="s">
        <v>231</v>
      </c>
      <c r="H257" s="199" t="n">
        <v>5.25</v>
      </c>
      <c r="I257" s="200"/>
      <c r="J257" s="201" t="n">
        <f aca="false">ROUND(I257*H257,2)</f>
        <v>0</v>
      </c>
      <c r="K257" s="163" t="s">
        <v>134</v>
      </c>
      <c r="L257" s="202"/>
      <c r="M257" s="203"/>
      <c r="N257" s="204" t="s">
        <v>40</v>
      </c>
      <c r="O257" s="60"/>
      <c r="P257" s="170" t="n">
        <f aca="false">O257*H257</f>
        <v>0</v>
      </c>
      <c r="Q257" s="170" t="n">
        <v>0.00019</v>
      </c>
      <c r="R257" s="170" t="n">
        <f aca="false">Q257*H257</f>
        <v>0.0009975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279</v>
      </c>
      <c r="AT257" s="172" t="s">
        <v>465</v>
      </c>
      <c r="AU257" s="172" t="s">
        <v>82</v>
      </c>
      <c r="AY257" s="3" t="s">
        <v>128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80</v>
      </c>
      <c r="BK257" s="173" t="n">
        <f aca="false">ROUND(I257*H257,2)</f>
        <v>0</v>
      </c>
      <c r="BL257" s="3" t="s">
        <v>210</v>
      </c>
      <c r="BM257" s="172" t="s">
        <v>468</v>
      </c>
    </row>
    <row r="258" s="174" customFormat="true" ht="12.8" hidden="false" customHeight="false" outlineLevel="0" collapsed="false">
      <c r="B258" s="175"/>
      <c r="D258" s="176" t="s">
        <v>137</v>
      </c>
      <c r="F258" s="178" t="s">
        <v>469</v>
      </c>
      <c r="H258" s="179" t="n">
        <v>5.25</v>
      </c>
      <c r="I258" s="180"/>
      <c r="L258" s="175"/>
      <c r="M258" s="181"/>
      <c r="N258" s="182"/>
      <c r="O258" s="182"/>
      <c r="P258" s="182"/>
      <c r="Q258" s="182"/>
      <c r="R258" s="182"/>
      <c r="S258" s="182"/>
      <c r="T258" s="183"/>
      <c r="AT258" s="177" t="s">
        <v>137</v>
      </c>
      <c r="AU258" s="177" t="s">
        <v>82</v>
      </c>
      <c r="AV258" s="174" t="s">
        <v>82</v>
      </c>
      <c r="AW258" s="174" t="s">
        <v>2</v>
      </c>
      <c r="AX258" s="174" t="s">
        <v>80</v>
      </c>
      <c r="AY258" s="177" t="s">
        <v>128</v>
      </c>
    </row>
    <row r="259" s="27" customFormat="true" ht="24.15" hidden="false" customHeight="true" outlineLevel="0" collapsed="false">
      <c r="A259" s="22"/>
      <c r="B259" s="160"/>
      <c r="C259" s="161" t="s">
        <v>470</v>
      </c>
      <c r="D259" s="161" t="s">
        <v>130</v>
      </c>
      <c r="E259" s="162" t="s">
        <v>471</v>
      </c>
      <c r="F259" s="163" t="s">
        <v>472</v>
      </c>
      <c r="G259" s="164" t="s">
        <v>231</v>
      </c>
      <c r="H259" s="165" t="n">
        <v>5</v>
      </c>
      <c r="I259" s="166"/>
      <c r="J259" s="167" t="n">
        <f aca="false">ROUND(I259*H259,2)</f>
        <v>0</v>
      </c>
      <c r="K259" s="163" t="s">
        <v>134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0.00017</v>
      </c>
      <c r="T259" s="171" t="n">
        <f aca="false">S259*H259</f>
        <v>0.00085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210</v>
      </c>
      <c r="AT259" s="172" t="s">
        <v>130</v>
      </c>
      <c r="AU259" s="172" t="s">
        <v>82</v>
      </c>
      <c r="AY259" s="3" t="s">
        <v>128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80</v>
      </c>
      <c r="BK259" s="173" t="n">
        <f aca="false">ROUND(I259*H259,2)</f>
        <v>0</v>
      </c>
      <c r="BL259" s="3" t="s">
        <v>210</v>
      </c>
      <c r="BM259" s="172" t="s">
        <v>473</v>
      </c>
    </row>
    <row r="260" s="27" customFormat="true" ht="16.5" hidden="false" customHeight="true" outlineLevel="0" collapsed="false">
      <c r="A260" s="22"/>
      <c r="B260" s="160"/>
      <c r="C260" s="161" t="s">
        <v>474</v>
      </c>
      <c r="D260" s="161" t="s">
        <v>130</v>
      </c>
      <c r="E260" s="162" t="s">
        <v>475</v>
      </c>
      <c r="F260" s="163" t="s">
        <v>476</v>
      </c>
      <c r="G260" s="164" t="s">
        <v>226</v>
      </c>
      <c r="H260" s="165" t="n">
        <v>15</v>
      </c>
      <c r="I260" s="166"/>
      <c r="J260" s="167" t="n">
        <f aca="false">ROUND(I260*H260,2)</f>
        <v>0</v>
      </c>
      <c r="K260" s="163" t="s">
        <v>134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210</v>
      </c>
      <c r="AT260" s="172" t="s">
        <v>130</v>
      </c>
      <c r="AU260" s="172" t="s">
        <v>82</v>
      </c>
      <c r="AY260" s="3" t="s">
        <v>128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80</v>
      </c>
      <c r="BK260" s="173" t="n">
        <f aca="false">ROUND(I260*H260,2)</f>
        <v>0</v>
      </c>
      <c r="BL260" s="3" t="s">
        <v>210</v>
      </c>
      <c r="BM260" s="172" t="s">
        <v>477</v>
      </c>
    </row>
    <row r="261" s="27" customFormat="true" ht="21.75" hidden="false" customHeight="true" outlineLevel="0" collapsed="false">
      <c r="A261" s="22"/>
      <c r="B261" s="160"/>
      <c r="C261" s="195" t="s">
        <v>478</v>
      </c>
      <c r="D261" s="195" t="s">
        <v>465</v>
      </c>
      <c r="E261" s="196" t="s">
        <v>479</v>
      </c>
      <c r="F261" s="197" t="s">
        <v>480</v>
      </c>
      <c r="G261" s="198" t="s">
        <v>226</v>
      </c>
      <c r="H261" s="199" t="n">
        <v>5</v>
      </c>
      <c r="I261" s="200"/>
      <c r="J261" s="201" t="n">
        <f aca="false">ROUND(I261*H261,2)</f>
        <v>0</v>
      </c>
      <c r="K261" s="163" t="s">
        <v>134</v>
      </c>
      <c r="L261" s="202"/>
      <c r="M261" s="203"/>
      <c r="N261" s="204" t="s">
        <v>40</v>
      </c>
      <c r="O261" s="60"/>
      <c r="P261" s="170" t="n">
        <f aca="false">O261*H261</f>
        <v>0</v>
      </c>
      <c r="Q261" s="170" t="n">
        <v>4E-005</v>
      </c>
      <c r="R261" s="170" t="n">
        <f aca="false">Q261*H261</f>
        <v>0.0002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279</v>
      </c>
      <c r="AT261" s="172" t="s">
        <v>465</v>
      </c>
      <c r="AU261" s="172" t="s">
        <v>82</v>
      </c>
      <c r="AY261" s="3" t="s">
        <v>128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80</v>
      </c>
      <c r="BK261" s="173" t="n">
        <f aca="false">ROUND(I261*H261,2)</f>
        <v>0</v>
      </c>
      <c r="BL261" s="3" t="s">
        <v>210</v>
      </c>
      <c r="BM261" s="172" t="s">
        <v>481</v>
      </c>
    </row>
    <row r="262" s="27" customFormat="true" ht="24.15" hidden="false" customHeight="true" outlineLevel="0" collapsed="false">
      <c r="A262" s="22"/>
      <c r="B262" s="160"/>
      <c r="C262" s="195" t="s">
        <v>482</v>
      </c>
      <c r="D262" s="195" t="s">
        <v>465</v>
      </c>
      <c r="E262" s="196" t="s">
        <v>483</v>
      </c>
      <c r="F262" s="197" t="s">
        <v>484</v>
      </c>
      <c r="G262" s="198" t="s">
        <v>226</v>
      </c>
      <c r="H262" s="199" t="n">
        <v>5</v>
      </c>
      <c r="I262" s="200"/>
      <c r="J262" s="201" t="n">
        <f aca="false">ROUND(I262*H262,2)</f>
        <v>0</v>
      </c>
      <c r="K262" s="163" t="s">
        <v>134</v>
      </c>
      <c r="L262" s="202"/>
      <c r="M262" s="203"/>
      <c r="N262" s="204" t="s">
        <v>40</v>
      </c>
      <c r="O262" s="60"/>
      <c r="P262" s="170" t="n">
        <f aca="false">O262*H262</f>
        <v>0</v>
      </c>
      <c r="Q262" s="170" t="n">
        <v>3E-005</v>
      </c>
      <c r="R262" s="170" t="n">
        <f aca="false">Q262*H262</f>
        <v>0.00015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279</v>
      </c>
      <c r="AT262" s="172" t="s">
        <v>465</v>
      </c>
      <c r="AU262" s="172" t="s">
        <v>82</v>
      </c>
      <c r="AY262" s="3" t="s">
        <v>128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80</v>
      </c>
      <c r="BK262" s="173" t="n">
        <f aca="false">ROUND(I262*H262,2)</f>
        <v>0</v>
      </c>
      <c r="BL262" s="3" t="s">
        <v>210</v>
      </c>
      <c r="BM262" s="172" t="s">
        <v>485</v>
      </c>
    </row>
    <row r="263" s="27" customFormat="true" ht="24.15" hidden="false" customHeight="true" outlineLevel="0" collapsed="false">
      <c r="A263" s="22"/>
      <c r="B263" s="160"/>
      <c r="C263" s="195" t="s">
        <v>486</v>
      </c>
      <c r="D263" s="195" t="s">
        <v>465</v>
      </c>
      <c r="E263" s="196" t="s">
        <v>487</v>
      </c>
      <c r="F263" s="197" t="s">
        <v>488</v>
      </c>
      <c r="G263" s="198" t="s">
        <v>226</v>
      </c>
      <c r="H263" s="199" t="n">
        <v>5</v>
      </c>
      <c r="I263" s="200"/>
      <c r="J263" s="201" t="n">
        <f aca="false">ROUND(I263*H263,2)</f>
        <v>0</v>
      </c>
      <c r="K263" s="163" t="s">
        <v>134</v>
      </c>
      <c r="L263" s="202"/>
      <c r="M263" s="203"/>
      <c r="N263" s="204" t="s">
        <v>40</v>
      </c>
      <c r="O263" s="60"/>
      <c r="P263" s="170" t="n">
        <f aca="false">O263*H263</f>
        <v>0</v>
      </c>
      <c r="Q263" s="170" t="n">
        <v>0.00019</v>
      </c>
      <c r="R263" s="170" t="n">
        <f aca="false">Q263*H263</f>
        <v>0.00095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279</v>
      </c>
      <c r="AT263" s="172" t="s">
        <v>465</v>
      </c>
      <c r="AU263" s="172" t="s">
        <v>82</v>
      </c>
      <c r="AY263" s="3" t="s">
        <v>128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80</v>
      </c>
      <c r="BK263" s="173" t="n">
        <f aca="false">ROUND(I263*H263,2)</f>
        <v>0</v>
      </c>
      <c r="BL263" s="3" t="s">
        <v>210</v>
      </c>
      <c r="BM263" s="172" t="s">
        <v>489</v>
      </c>
    </row>
    <row r="264" s="27" customFormat="true" ht="33" hidden="false" customHeight="true" outlineLevel="0" collapsed="false">
      <c r="A264" s="22"/>
      <c r="B264" s="160"/>
      <c r="C264" s="161" t="s">
        <v>490</v>
      </c>
      <c r="D264" s="161" t="s">
        <v>130</v>
      </c>
      <c r="E264" s="162" t="s">
        <v>491</v>
      </c>
      <c r="F264" s="163" t="s">
        <v>492</v>
      </c>
      <c r="G264" s="164" t="s">
        <v>231</v>
      </c>
      <c r="H264" s="165" t="n">
        <v>10</v>
      </c>
      <c r="I264" s="166"/>
      <c r="J264" s="167" t="n">
        <f aca="false">ROUND(I264*H264,2)</f>
        <v>0</v>
      </c>
      <c r="K264" s="163" t="s">
        <v>134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210</v>
      </c>
      <c r="AT264" s="172" t="s">
        <v>130</v>
      </c>
      <c r="AU264" s="172" t="s">
        <v>82</v>
      </c>
      <c r="AY264" s="3" t="s">
        <v>128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80</v>
      </c>
      <c r="BK264" s="173" t="n">
        <f aca="false">ROUND(I264*H264,2)</f>
        <v>0</v>
      </c>
      <c r="BL264" s="3" t="s">
        <v>210</v>
      </c>
      <c r="BM264" s="172" t="s">
        <v>493</v>
      </c>
    </row>
    <row r="265" s="27" customFormat="true" ht="24.15" hidden="false" customHeight="true" outlineLevel="0" collapsed="false">
      <c r="A265" s="22"/>
      <c r="B265" s="160"/>
      <c r="C265" s="195" t="s">
        <v>494</v>
      </c>
      <c r="D265" s="195" t="s">
        <v>465</v>
      </c>
      <c r="E265" s="196" t="s">
        <v>495</v>
      </c>
      <c r="F265" s="197" t="s">
        <v>496</v>
      </c>
      <c r="G265" s="198" t="s">
        <v>231</v>
      </c>
      <c r="H265" s="199" t="n">
        <v>11.5</v>
      </c>
      <c r="I265" s="200"/>
      <c r="J265" s="201" t="n">
        <f aca="false">ROUND(I265*H265,2)</f>
        <v>0</v>
      </c>
      <c r="K265" s="197" t="s">
        <v>134</v>
      </c>
      <c r="L265" s="202"/>
      <c r="M265" s="203"/>
      <c r="N265" s="204" t="s">
        <v>40</v>
      </c>
      <c r="O265" s="60"/>
      <c r="P265" s="170" t="n">
        <f aca="false">O265*H265</f>
        <v>0</v>
      </c>
      <c r="Q265" s="170" t="n">
        <v>4E-005</v>
      </c>
      <c r="R265" s="170" t="n">
        <f aca="false">Q265*H265</f>
        <v>0.00046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279</v>
      </c>
      <c r="AT265" s="172" t="s">
        <v>465</v>
      </c>
      <c r="AU265" s="172" t="s">
        <v>82</v>
      </c>
      <c r="AY265" s="3" t="s">
        <v>128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80</v>
      </c>
      <c r="BK265" s="173" t="n">
        <f aca="false">ROUND(I265*H265,2)</f>
        <v>0</v>
      </c>
      <c r="BL265" s="3" t="s">
        <v>210</v>
      </c>
      <c r="BM265" s="172" t="s">
        <v>497</v>
      </c>
    </row>
    <row r="266" s="174" customFormat="true" ht="12.8" hidden="false" customHeight="false" outlineLevel="0" collapsed="false">
      <c r="B266" s="175"/>
      <c r="D266" s="176" t="s">
        <v>137</v>
      </c>
      <c r="F266" s="178" t="s">
        <v>498</v>
      </c>
      <c r="H266" s="179" t="n">
        <v>11.5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137</v>
      </c>
      <c r="AU266" s="177" t="s">
        <v>82</v>
      </c>
      <c r="AV266" s="174" t="s">
        <v>82</v>
      </c>
      <c r="AW266" s="174" t="s">
        <v>2</v>
      </c>
      <c r="AX266" s="174" t="s">
        <v>80</v>
      </c>
      <c r="AY266" s="177" t="s">
        <v>128</v>
      </c>
    </row>
    <row r="267" s="27" customFormat="true" ht="24.15" hidden="false" customHeight="true" outlineLevel="0" collapsed="false">
      <c r="A267" s="22"/>
      <c r="B267" s="160"/>
      <c r="C267" s="161" t="s">
        <v>499</v>
      </c>
      <c r="D267" s="161" t="s">
        <v>130</v>
      </c>
      <c r="E267" s="162" t="s">
        <v>500</v>
      </c>
      <c r="F267" s="163" t="s">
        <v>501</v>
      </c>
      <c r="G267" s="164" t="s">
        <v>231</v>
      </c>
      <c r="H267" s="165" t="n">
        <v>110</v>
      </c>
      <c r="I267" s="166"/>
      <c r="J267" s="167" t="n">
        <f aca="false">ROUND(I267*H267,2)</f>
        <v>0</v>
      </c>
      <c r="K267" s="163" t="s">
        <v>134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210</v>
      </c>
      <c r="AT267" s="172" t="s">
        <v>130</v>
      </c>
      <c r="AU267" s="172" t="s">
        <v>82</v>
      </c>
      <c r="AY267" s="3" t="s">
        <v>128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80</v>
      </c>
      <c r="BK267" s="173" t="n">
        <f aca="false">ROUND(I267*H267,2)</f>
        <v>0</v>
      </c>
      <c r="BL267" s="3" t="s">
        <v>210</v>
      </c>
      <c r="BM267" s="172" t="s">
        <v>502</v>
      </c>
    </row>
    <row r="268" s="27" customFormat="true" ht="24.15" hidden="false" customHeight="true" outlineLevel="0" collapsed="false">
      <c r="A268" s="22"/>
      <c r="B268" s="160"/>
      <c r="C268" s="195" t="s">
        <v>503</v>
      </c>
      <c r="D268" s="195" t="s">
        <v>465</v>
      </c>
      <c r="E268" s="196" t="s">
        <v>504</v>
      </c>
      <c r="F268" s="197" t="s">
        <v>505</v>
      </c>
      <c r="G268" s="198" t="s">
        <v>231</v>
      </c>
      <c r="H268" s="199" t="n">
        <v>57.5</v>
      </c>
      <c r="I268" s="200"/>
      <c r="J268" s="201" t="n">
        <f aca="false">ROUND(I268*H268,2)</f>
        <v>0</v>
      </c>
      <c r="K268" s="163" t="s">
        <v>134</v>
      </c>
      <c r="L268" s="202"/>
      <c r="M268" s="203"/>
      <c r="N268" s="204" t="s">
        <v>40</v>
      </c>
      <c r="O268" s="60"/>
      <c r="P268" s="170" t="n">
        <f aca="false">O268*H268</f>
        <v>0</v>
      </c>
      <c r="Q268" s="170" t="n">
        <v>0.00012</v>
      </c>
      <c r="R268" s="170" t="n">
        <f aca="false">Q268*H268</f>
        <v>0.0069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279</v>
      </c>
      <c r="AT268" s="172" t="s">
        <v>465</v>
      </c>
      <c r="AU268" s="172" t="s">
        <v>82</v>
      </c>
      <c r="AY268" s="3" t="s">
        <v>128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80</v>
      </c>
      <c r="BK268" s="173" t="n">
        <f aca="false">ROUND(I268*H268,2)</f>
        <v>0</v>
      </c>
      <c r="BL268" s="3" t="s">
        <v>210</v>
      </c>
      <c r="BM268" s="172" t="s">
        <v>506</v>
      </c>
    </row>
    <row r="269" s="174" customFormat="true" ht="12.8" hidden="false" customHeight="false" outlineLevel="0" collapsed="false">
      <c r="B269" s="175"/>
      <c r="D269" s="176" t="s">
        <v>137</v>
      </c>
      <c r="F269" s="178" t="s">
        <v>507</v>
      </c>
      <c r="H269" s="179" t="n">
        <v>57.5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137</v>
      </c>
      <c r="AU269" s="177" t="s">
        <v>82</v>
      </c>
      <c r="AV269" s="174" t="s">
        <v>82</v>
      </c>
      <c r="AW269" s="174" t="s">
        <v>2</v>
      </c>
      <c r="AX269" s="174" t="s">
        <v>80</v>
      </c>
      <c r="AY269" s="177" t="s">
        <v>128</v>
      </c>
    </row>
    <row r="270" s="27" customFormat="true" ht="24.15" hidden="false" customHeight="true" outlineLevel="0" collapsed="false">
      <c r="A270" s="22"/>
      <c r="B270" s="160"/>
      <c r="C270" s="195" t="s">
        <v>508</v>
      </c>
      <c r="D270" s="195" t="s">
        <v>465</v>
      </c>
      <c r="E270" s="196" t="s">
        <v>509</v>
      </c>
      <c r="F270" s="197" t="s">
        <v>510</v>
      </c>
      <c r="G270" s="198" t="s">
        <v>231</v>
      </c>
      <c r="H270" s="199" t="n">
        <v>69</v>
      </c>
      <c r="I270" s="200"/>
      <c r="J270" s="201" t="n">
        <f aca="false">ROUND(I270*H270,2)</f>
        <v>0</v>
      </c>
      <c r="K270" s="163" t="s">
        <v>134</v>
      </c>
      <c r="L270" s="202"/>
      <c r="M270" s="203"/>
      <c r="N270" s="204" t="s">
        <v>40</v>
      </c>
      <c r="O270" s="60"/>
      <c r="P270" s="170" t="n">
        <f aca="false">O270*H270</f>
        <v>0</v>
      </c>
      <c r="Q270" s="170" t="n">
        <v>0.00017</v>
      </c>
      <c r="R270" s="170" t="n">
        <f aca="false">Q270*H270</f>
        <v>0.01173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279</v>
      </c>
      <c r="AT270" s="172" t="s">
        <v>465</v>
      </c>
      <c r="AU270" s="172" t="s">
        <v>82</v>
      </c>
      <c r="AY270" s="3" t="s">
        <v>128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80</v>
      </c>
      <c r="BK270" s="173" t="n">
        <f aca="false">ROUND(I270*H270,2)</f>
        <v>0</v>
      </c>
      <c r="BL270" s="3" t="s">
        <v>210</v>
      </c>
      <c r="BM270" s="172" t="s">
        <v>511</v>
      </c>
    </row>
    <row r="271" s="174" customFormat="true" ht="12.8" hidden="false" customHeight="false" outlineLevel="0" collapsed="false">
      <c r="B271" s="175"/>
      <c r="D271" s="176" t="s">
        <v>137</v>
      </c>
      <c r="F271" s="178" t="s">
        <v>512</v>
      </c>
      <c r="H271" s="179" t="n">
        <v>69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137</v>
      </c>
      <c r="AU271" s="177" t="s">
        <v>82</v>
      </c>
      <c r="AV271" s="174" t="s">
        <v>82</v>
      </c>
      <c r="AW271" s="174" t="s">
        <v>2</v>
      </c>
      <c r="AX271" s="174" t="s">
        <v>80</v>
      </c>
      <c r="AY271" s="177" t="s">
        <v>128</v>
      </c>
    </row>
    <row r="272" s="27" customFormat="true" ht="24.15" hidden="false" customHeight="true" outlineLevel="0" collapsed="false">
      <c r="A272" s="22"/>
      <c r="B272" s="160"/>
      <c r="C272" s="161" t="s">
        <v>513</v>
      </c>
      <c r="D272" s="161" t="s">
        <v>130</v>
      </c>
      <c r="E272" s="162" t="s">
        <v>514</v>
      </c>
      <c r="F272" s="163" t="s">
        <v>515</v>
      </c>
      <c r="G272" s="164" t="s">
        <v>231</v>
      </c>
      <c r="H272" s="165" t="n">
        <v>20</v>
      </c>
      <c r="I272" s="166"/>
      <c r="J272" s="167" t="n">
        <f aca="false">ROUND(I272*H272,2)</f>
        <v>0</v>
      </c>
      <c r="K272" s="163" t="s">
        <v>134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210</v>
      </c>
      <c r="AT272" s="172" t="s">
        <v>130</v>
      </c>
      <c r="AU272" s="172" t="s">
        <v>82</v>
      </c>
      <c r="AY272" s="3" t="s">
        <v>128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80</v>
      </c>
      <c r="BK272" s="173" t="n">
        <f aca="false">ROUND(I272*H272,2)</f>
        <v>0</v>
      </c>
      <c r="BL272" s="3" t="s">
        <v>210</v>
      </c>
      <c r="BM272" s="172" t="s">
        <v>516</v>
      </c>
    </row>
    <row r="273" s="27" customFormat="true" ht="24.15" hidden="false" customHeight="true" outlineLevel="0" collapsed="false">
      <c r="A273" s="22"/>
      <c r="B273" s="160"/>
      <c r="C273" s="195" t="s">
        <v>517</v>
      </c>
      <c r="D273" s="195" t="s">
        <v>465</v>
      </c>
      <c r="E273" s="196" t="s">
        <v>518</v>
      </c>
      <c r="F273" s="197" t="s">
        <v>519</v>
      </c>
      <c r="G273" s="198" t="s">
        <v>231</v>
      </c>
      <c r="H273" s="199" t="n">
        <v>23</v>
      </c>
      <c r="I273" s="200"/>
      <c r="J273" s="201" t="n">
        <f aca="false">ROUND(I273*H273,2)</f>
        <v>0</v>
      </c>
      <c r="K273" s="197" t="s">
        <v>134</v>
      </c>
      <c r="L273" s="202"/>
      <c r="M273" s="203"/>
      <c r="N273" s="204" t="s">
        <v>40</v>
      </c>
      <c r="O273" s="60"/>
      <c r="P273" s="170" t="n">
        <f aca="false">O273*H273</f>
        <v>0</v>
      </c>
      <c r="Q273" s="170" t="n">
        <v>0.00053</v>
      </c>
      <c r="R273" s="170" t="n">
        <f aca="false">Q273*H273</f>
        <v>0.01219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279</v>
      </c>
      <c r="AT273" s="172" t="s">
        <v>465</v>
      </c>
      <c r="AU273" s="172" t="s">
        <v>82</v>
      </c>
      <c r="AY273" s="3" t="s">
        <v>128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80</v>
      </c>
      <c r="BK273" s="173" t="n">
        <f aca="false">ROUND(I273*H273,2)</f>
        <v>0</v>
      </c>
      <c r="BL273" s="3" t="s">
        <v>210</v>
      </c>
      <c r="BM273" s="172" t="s">
        <v>520</v>
      </c>
    </row>
    <row r="274" s="174" customFormat="true" ht="12.8" hidden="false" customHeight="false" outlineLevel="0" collapsed="false">
      <c r="B274" s="175"/>
      <c r="D274" s="176" t="s">
        <v>137</v>
      </c>
      <c r="F274" s="178" t="s">
        <v>521</v>
      </c>
      <c r="H274" s="179" t="n">
        <v>23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137</v>
      </c>
      <c r="AU274" s="177" t="s">
        <v>82</v>
      </c>
      <c r="AV274" s="174" t="s">
        <v>82</v>
      </c>
      <c r="AW274" s="174" t="s">
        <v>2</v>
      </c>
      <c r="AX274" s="174" t="s">
        <v>80</v>
      </c>
      <c r="AY274" s="177" t="s">
        <v>128</v>
      </c>
    </row>
    <row r="275" s="27" customFormat="true" ht="44.25" hidden="false" customHeight="true" outlineLevel="0" collapsed="false">
      <c r="A275" s="22"/>
      <c r="B275" s="160"/>
      <c r="C275" s="161" t="s">
        <v>522</v>
      </c>
      <c r="D275" s="161" t="s">
        <v>130</v>
      </c>
      <c r="E275" s="162" t="s">
        <v>523</v>
      </c>
      <c r="F275" s="163" t="s">
        <v>524</v>
      </c>
      <c r="G275" s="164" t="s">
        <v>231</v>
      </c>
      <c r="H275" s="165" t="n">
        <v>80</v>
      </c>
      <c r="I275" s="166"/>
      <c r="J275" s="167" t="n">
        <f aca="false">ROUND(I275*H275,2)</f>
        <v>0</v>
      </c>
      <c r="K275" s="163" t="s">
        <v>134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0.00048</v>
      </c>
      <c r="T275" s="171" t="n">
        <f aca="false">S275*H275</f>
        <v>0.0384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210</v>
      </c>
      <c r="AT275" s="172" t="s">
        <v>130</v>
      </c>
      <c r="AU275" s="172" t="s">
        <v>82</v>
      </c>
      <c r="AY275" s="3" t="s">
        <v>128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80</v>
      </c>
      <c r="BK275" s="173" t="n">
        <f aca="false">ROUND(I275*H275,2)</f>
        <v>0</v>
      </c>
      <c r="BL275" s="3" t="s">
        <v>210</v>
      </c>
      <c r="BM275" s="172" t="s">
        <v>525</v>
      </c>
    </row>
    <row r="276" s="27" customFormat="true" ht="24.15" hidden="false" customHeight="true" outlineLevel="0" collapsed="false">
      <c r="A276" s="22"/>
      <c r="B276" s="160"/>
      <c r="C276" s="161" t="s">
        <v>526</v>
      </c>
      <c r="D276" s="161" t="s">
        <v>130</v>
      </c>
      <c r="E276" s="162" t="s">
        <v>527</v>
      </c>
      <c r="F276" s="163" t="s">
        <v>528</v>
      </c>
      <c r="G276" s="164" t="s">
        <v>226</v>
      </c>
      <c r="H276" s="165" t="n">
        <v>60</v>
      </c>
      <c r="I276" s="166"/>
      <c r="J276" s="167" t="n">
        <f aca="false">ROUND(I276*H276,2)</f>
        <v>0</v>
      </c>
      <c r="K276" s="163" t="s">
        <v>134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</v>
      </c>
      <c r="R276" s="170" t="n">
        <f aca="false">Q276*H276</f>
        <v>0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210</v>
      </c>
      <c r="AT276" s="172" t="s">
        <v>130</v>
      </c>
      <c r="AU276" s="172" t="s">
        <v>82</v>
      </c>
      <c r="AY276" s="3" t="s">
        <v>128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80</v>
      </c>
      <c r="BK276" s="173" t="n">
        <f aca="false">ROUND(I276*H276,2)</f>
        <v>0</v>
      </c>
      <c r="BL276" s="3" t="s">
        <v>210</v>
      </c>
      <c r="BM276" s="172" t="s">
        <v>529</v>
      </c>
    </row>
    <row r="277" s="27" customFormat="true" ht="24.15" hidden="false" customHeight="true" outlineLevel="0" collapsed="false">
      <c r="A277" s="22"/>
      <c r="B277" s="160"/>
      <c r="C277" s="161" t="s">
        <v>530</v>
      </c>
      <c r="D277" s="161" t="s">
        <v>130</v>
      </c>
      <c r="E277" s="162" t="s">
        <v>531</v>
      </c>
      <c r="F277" s="163" t="s">
        <v>532</v>
      </c>
      <c r="G277" s="164" t="s">
        <v>226</v>
      </c>
      <c r="H277" s="165" t="n">
        <v>10</v>
      </c>
      <c r="I277" s="166"/>
      <c r="J277" s="167" t="n">
        <f aca="false">ROUND(I277*H277,2)</f>
        <v>0</v>
      </c>
      <c r="K277" s="163" t="s">
        <v>134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210</v>
      </c>
      <c r="AT277" s="172" t="s">
        <v>130</v>
      </c>
      <c r="AU277" s="172" t="s">
        <v>82</v>
      </c>
      <c r="AY277" s="3" t="s">
        <v>128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80</v>
      </c>
      <c r="BK277" s="173" t="n">
        <f aca="false">ROUND(I277*H277,2)</f>
        <v>0</v>
      </c>
      <c r="BL277" s="3" t="s">
        <v>210</v>
      </c>
      <c r="BM277" s="172" t="s">
        <v>533</v>
      </c>
    </row>
    <row r="278" s="27" customFormat="true" ht="24.15" hidden="false" customHeight="true" outlineLevel="0" collapsed="false">
      <c r="A278" s="22"/>
      <c r="B278" s="160"/>
      <c r="C278" s="161" t="s">
        <v>534</v>
      </c>
      <c r="D278" s="161" t="s">
        <v>130</v>
      </c>
      <c r="E278" s="162" t="s">
        <v>535</v>
      </c>
      <c r="F278" s="163" t="s">
        <v>536</v>
      </c>
      <c r="G278" s="164" t="s">
        <v>226</v>
      </c>
      <c r="H278" s="165" t="n">
        <v>5</v>
      </c>
      <c r="I278" s="166"/>
      <c r="J278" s="167" t="n">
        <f aca="false">ROUND(I278*H278,2)</f>
        <v>0</v>
      </c>
      <c r="K278" s="163" t="s">
        <v>134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210</v>
      </c>
      <c r="AT278" s="172" t="s">
        <v>130</v>
      </c>
      <c r="AU278" s="172" t="s">
        <v>82</v>
      </c>
      <c r="AY278" s="3" t="s">
        <v>128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80</v>
      </c>
      <c r="BK278" s="173" t="n">
        <f aca="false">ROUND(I278*H278,2)</f>
        <v>0</v>
      </c>
      <c r="BL278" s="3" t="s">
        <v>210</v>
      </c>
      <c r="BM278" s="172" t="s">
        <v>537</v>
      </c>
    </row>
    <row r="279" s="27" customFormat="true" ht="24.15" hidden="false" customHeight="true" outlineLevel="0" collapsed="false">
      <c r="A279" s="22"/>
      <c r="B279" s="160"/>
      <c r="C279" s="195" t="s">
        <v>538</v>
      </c>
      <c r="D279" s="195" t="s">
        <v>465</v>
      </c>
      <c r="E279" s="196" t="s">
        <v>539</v>
      </c>
      <c r="F279" s="197" t="s">
        <v>540</v>
      </c>
      <c r="G279" s="198" t="s">
        <v>226</v>
      </c>
      <c r="H279" s="199" t="n">
        <v>5</v>
      </c>
      <c r="I279" s="200"/>
      <c r="J279" s="201" t="n">
        <f aca="false">ROUND(I279*H279,2)</f>
        <v>0</v>
      </c>
      <c r="K279" s="163" t="s">
        <v>134</v>
      </c>
      <c r="L279" s="202"/>
      <c r="M279" s="203"/>
      <c r="N279" s="204" t="s">
        <v>40</v>
      </c>
      <c r="O279" s="60"/>
      <c r="P279" s="170" t="n">
        <f aca="false">O279*H279</f>
        <v>0</v>
      </c>
      <c r="Q279" s="170" t="n">
        <v>8E-005</v>
      </c>
      <c r="R279" s="170" t="n">
        <f aca="false">Q279*H279</f>
        <v>0.0004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279</v>
      </c>
      <c r="AT279" s="172" t="s">
        <v>465</v>
      </c>
      <c r="AU279" s="172" t="s">
        <v>82</v>
      </c>
      <c r="AY279" s="3" t="s">
        <v>128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80</v>
      </c>
      <c r="BK279" s="173" t="n">
        <f aca="false">ROUND(I279*H279,2)</f>
        <v>0</v>
      </c>
      <c r="BL279" s="3" t="s">
        <v>210</v>
      </c>
      <c r="BM279" s="172" t="s">
        <v>541</v>
      </c>
    </row>
    <row r="280" s="27" customFormat="true" ht="24.15" hidden="false" customHeight="true" outlineLevel="0" collapsed="false">
      <c r="A280" s="22"/>
      <c r="B280" s="160"/>
      <c r="C280" s="161" t="s">
        <v>542</v>
      </c>
      <c r="D280" s="161" t="s">
        <v>130</v>
      </c>
      <c r="E280" s="162" t="s">
        <v>543</v>
      </c>
      <c r="F280" s="163" t="s">
        <v>544</v>
      </c>
      <c r="G280" s="164" t="s">
        <v>226</v>
      </c>
      <c r="H280" s="165" t="n">
        <v>2</v>
      </c>
      <c r="I280" s="166"/>
      <c r="J280" s="167" t="n">
        <f aca="false">ROUND(I280*H280,2)</f>
        <v>0</v>
      </c>
      <c r="K280" s="163" t="s">
        <v>134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210</v>
      </c>
      <c r="AT280" s="172" t="s">
        <v>130</v>
      </c>
      <c r="AU280" s="172" t="s">
        <v>82</v>
      </c>
      <c r="AY280" s="3" t="s">
        <v>128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80</v>
      </c>
      <c r="BK280" s="173" t="n">
        <f aca="false">ROUND(I280*H280,2)</f>
        <v>0</v>
      </c>
      <c r="BL280" s="3" t="s">
        <v>210</v>
      </c>
      <c r="BM280" s="172" t="s">
        <v>545</v>
      </c>
    </row>
    <row r="281" s="27" customFormat="true" ht="24.15" hidden="false" customHeight="true" outlineLevel="0" collapsed="false">
      <c r="A281" s="22"/>
      <c r="B281" s="160"/>
      <c r="C281" s="195" t="s">
        <v>546</v>
      </c>
      <c r="D281" s="195" t="s">
        <v>465</v>
      </c>
      <c r="E281" s="196" t="s">
        <v>547</v>
      </c>
      <c r="F281" s="197" t="s">
        <v>548</v>
      </c>
      <c r="G281" s="198" t="s">
        <v>226</v>
      </c>
      <c r="H281" s="199" t="n">
        <v>2</v>
      </c>
      <c r="I281" s="200"/>
      <c r="J281" s="201" t="n">
        <f aca="false">ROUND(I281*H281,2)</f>
        <v>0</v>
      </c>
      <c r="K281" s="163" t="s">
        <v>134</v>
      </c>
      <c r="L281" s="202"/>
      <c r="M281" s="203"/>
      <c r="N281" s="204" t="s">
        <v>40</v>
      </c>
      <c r="O281" s="60"/>
      <c r="P281" s="170" t="n">
        <f aca="false">O281*H281</f>
        <v>0</v>
      </c>
      <c r="Q281" s="170" t="n">
        <v>0.00012</v>
      </c>
      <c r="R281" s="170" t="n">
        <f aca="false">Q281*H281</f>
        <v>0.00024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279</v>
      </c>
      <c r="AT281" s="172" t="s">
        <v>465</v>
      </c>
      <c r="AU281" s="172" t="s">
        <v>82</v>
      </c>
      <c r="AY281" s="3" t="s">
        <v>128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80</v>
      </c>
      <c r="BK281" s="173" t="n">
        <f aca="false">ROUND(I281*H281,2)</f>
        <v>0</v>
      </c>
      <c r="BL281" s="3" t="s">
        <v>210</v>
      </c>
      <c r="BM281" s="172" t="s">
        <v>549</v>
      </c>
    </row>
    <row r="282" s="27" customFormat="true" ht="24.15" hidden="false" customHeight="true" outlineLevel="0" collapsed="false">
      <c r="A282" s="22"/>
      <c r="B282" s="160"/>
      <c r="C282" s="161" t="s">
        <v>550</v>
      </c>
      <c r="D282" s="161" t="s">
        <v>130</v>
      </c>
      <c r="E282" s="162" t="s">
        <v>551</v>
      </c>
      <c r="F282" s="163" t="s">
        <v>552</v>
      </c>
      <c r="G282" s="164" t="s">
        <v>226</v>
      </c>
      <c r="H282" s="165" t="n">
        <v>1</v>
      </c>
      <c r="I282" s="166"/>
      <c r="J282" s="167" t="n">
        <f aca="false">ROUND(I282*H282,2)</f>
        <v>0</v>
      </c>
      <c r="K282" s="163" t="s">
        <v>134</v>
      </c>
      <c r="L282" s="23"/>
      <c r="M282" s="168"/>
      <c r="N282" s="169" t="s">
        <v>40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210</v>
      </c>
      <c r="AT282" s="172" t="s">
        <v>130</v>
      </c>
      <c r="AU282" s="172" t="s">
        <v>82</v>
      </c>
      <c r="AY282" s="3" t="s">
        <v>128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80</v>
      </c>
      <c r="BK282" s="173" t="n">
        <f aca="false">ROUND(I282*H282,2)</f>
        <v>0</v>
      </c>
      <c r="BL282" s="3" t="s">
        <v>210</v>
      </c>
      <c r="BM282" s="172" t="s">
        <v>553</v>
      </c>
    </row>
    <row r="283" s="27" customFormat="true" ht="33" hidden="false" customHeight="true" outlineLevel="0" collapsed="false">
      <c r="A283" s="22"/>
      <c r="B283" s="160"/>
      <c r="C283" s="161" t="s">
        <v>554</v>
      </c>
      <c r="D283" s="161" t="s">
        <v>130</v>
      </c>
      <c r="E283" s="162" t="s">
        <v>555</v>
      </c>
      <c r="F283" s="163" t="s">
        <v>556</v>
      </c>
      <c r="G283" s="164" t="s">
        <v>226</v>
      </c>
      <c r="H283" s="165" t="n">
        <v>7</v>
      </c>
      <c r="I283" s="166"/>
      <c r="J283" s="167" t="n">
        <f aca="false">ROUND(I283*H283,2)</f>
        <v>0</v>
      </c>
      <c r="K283" s="163" t="s">
        <v>134</v>
      </c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4.8E-005</v>
      </c>
      <c r="T283" s="171" t="n">
        <f aca="false">S283*H283</f>
        <v>0.000336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210</v>
      </c>
      <c r="AT283" s="172" t="s">
        <v>130</v>
      </c>
      <c r="AU283" s="172" t="s">
        <v>82</v>
      </c>
      <c r="AY283" s="3" t="s">
        <v>128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80</v>
      </c>
      <c r="BK283" s="173" t="n">
        <f aca="false">ROUND(I283*H283,2)</f>
        <v>0</v>
      </c>
      <c r="BL283" s="3" t="s">
        <v>210</v>
      </c>
      <c r="BM283" s="172" t="s">
        <v>557</v>
      </c>
    </row>
    <row r="284" s="27" customFormat="true" ht="33" hidden="false" customHeight="true" outlineLevel="0" collapsed="false">
      <c r="A284" s="22"/>
      <c r="B284" s="160"/>
      <c r="C284" s="161" t="s">
        <v>558</v>
      </c>
      <c r="D284" s="161" t="s">
        <v>130</v>
      </c>
      <c r="E284" s="162" t="s">
        <v>559</v>
      </c>
      <c r="F284" s="163" t="s">
        <v>560</v>
      </c>
      <c r="G284" s="164" t="s">
        <v>226</v>
      </c>
      <c r="H284" s="165" t="n">
        <v>8</v>
      </c>
      <c r="I284" s="166"/>
      <c r="J284" s="167" t="n">
        <f aca="false">ROUND(I284*H284,2)</f>
        <v>0</v>
      </c>
      <c r="K284" s="163" t="s">
        <v>134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210</v>
      </c>
      <c r="AT284" s="172" t="s">
        <v>130</v>
      </c>
      <c r="AU284" s="172" t="s">
        <v>82</v>
      </c>
      <c r="AY284" s="3" t="s">
        <v>128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80</v>
      </c>
      <c r="BK284" s="173" t="n">
        <f aca="false">ROUND(I284*H284,2)</f>
        <v>0</v>
      </c>
      <c r="BL284" s="3" t="s">
        <v>210</v>
      </c>
      <c r="BM284" s="172" t="s">
        <v>561</v>
      </c>
    </row>
    <row r="285" s="27" customFormat="true" ht="16.5" hidden="false" customHeight="true" outlineLevel="0" collapsed="false">
      <c r="A285" s="22"/>
      <c r="B285" s="160"/>
      <c r="C285" s="195" t="s">
        <v>562</v>
      </c>
      <c r="D285" s="195" t="s">
        <v>465</v>
      </c>
      <c r="E285" s="196" t="s">
        <v>563</v>
      </c>
      <c r="F285" s="197" t="s">
        <v>564</v>
      </c>
      <c r="G285" s="198" t="s">
        <v>226</v>
      </c>
      <c r="H285" s="199" t="n">
        <v>8</v>
      </c>
      <c r="I285" s="200"/>
      <c r="J285" s="201" t="n">
        <f aca="false">ROUND(I285*H285,2)</f>
        <v>0</v>
      </c>
      <c r="K285" s="163" t="s">
        <v>134</v>
      </c>
      <c r="L285" s="202"/>
      <c r="M285" s="203"/>
      <c r="N285" s="204" t="s">
        <v>40</v>
      </c>
      <c r="O285" s="60"/>
      <c r="P285" s="170" t="n">
        <f aca="false">O285*H285</f>
        <v>0</v>
      </c>
      <c r="Q285" s="170" t="n">
        <v>0.0001</v>
      </c>
      <c r="R285" s="170" t="n">
        <f aca="false">Q285*H285</f>
        <v>0.0008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279</v>
      </c>
      <c r="AT285" s="172" t="s">
        <v>465</v>
      </c>
      <c r="AU285" s="172" t="s">
        <v>82</v>
      </c>
      <c r="AY285" s="3" t="s">
        <v>128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80</v>
      </c>
      <c r="BK285" s="173" t="n">
        <f aca="false">ROUND(I285*H285,2)</f>
        <v>0</v>
      </c>
      <c r="BL285" s="3" t="s">
        <v>210</v>
      </c>
      <c r="BM285" s="172" t="s">
        <v>565</v>
      </c>
    </row>
    <row r="286" s="27" customFormat="true" ht="33" hidden="false" customHeight="true" outlineLevel="0" collapsed="false">
      <c r="A286" s="22"/>
      <c r="B286" s="160"/>
      <c r="C286" s="161" t="s">
        <v>566</v>
      </c>
      <c r="D286" s="161" t="s">
        <v>130</v>
      </c>
      <c r="E286" s="162" t="s">
        <v>567</v>
      </c>
      <c r="F286" s="163" t="s">
        <v>568</v>
      </c>
      <c r="G286" s="164" t="s">
        <v>226</v>
      </c>
      <c r="H286" s="165" t="n">
        <v>1</v>
      </c>
      <c r="I286" s="166"/>
      <c r="J286" s="167" t="n">
        <f aca="false">ROUND(I286*H286,2)</f>
        <v>0</v>
      </c>
      <c r="K286" s="163" t="s">
        <v>134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210</v>
      </c>
      <c r="AT286" s="172" t="s">
        <v>130</v>
      </c>
      <c r="AU286" s="172" t="s">
        <v>82</v>
      </c>
      <c r="AY286" s="3" t="s">
        <v>128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80</v>
      </c>
      <c r="BK286" s="173" t="n">
        <f aca="false">ROUND(I286*H286,2)</f>
        <v>0</v>
      </c>
      <c r="BL286" s="3" t="s">
        <v>210</v>
      </c>
      <c r="BM286" s="172" t="s">
        <v>569</v>
      </c>
    </row>
    <row r="287" s="27" customFormat="true" ht="24.15" hidden="false" customHeight="true" outlineLevel="0" collapsed="false">
      <c r="A287" s="22"/>
      <c r="B287" s="160"/>
      <c r="C287" s="195" t="s">
        <v>570</v>
      </c>
      <c r="D287" s="195" t="s">
        <v>465</v>
      </c>
      <c r="E287" s="196" t="s">
        <v>571</v>
      </c>
      <c r="F287" s="197" t="s">
        <v>572</v>
      </c>
      <c r="G287" s="198" t="s">
        <v>226</v>
      </c>
      <c r="H287" s="199" t="n">
        <v>1</v>
      </c>
      <c r="I287" s="200"/>
      <c r="J287" s="201" t="n">
        <f aca="false">ROUND(I287*H287,2)</f>
        <v>0</v>
      </c>
      <c r="K287" s="197"/>
      <c r="L287" s="202"/>
      <c r="M287" s="203"/>
      <c r="N287" s="204" t="s">
        <v>40</v>
      </c>
      <c r="O287" s="60"/>
      <c r="P287" s="170" t="n">
        <f aca="false">O287*H287</f>
        <v>0</v>
      </c>
      <c r="Q287" s="170" t="n">
        <v>0.00024</v>
      </c>
      <c r="R287" s="170" t="n">
        <f aca="false">Q287*H287</f>
        <v>0.00024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279</v>
      </c>
      <c r="AT287" s="172" t="s">
        <v>465</v>
      </c>
      <c r="AU287" s="172" t="s">
        <v>82</v>
      </c>
      <c r="AY287" s="3" t="s">
        <v>128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80</v>
      </c>
      <c r="BK287" s="173" t="n">
        <f aca="false">ROUND(I287*H287,2)</f>
        <v>0</v>
      </c>
      <c r="BL287" s="3" t="s">
        <v>210</v>
      </c>
      <c r="BM287" s="172" t="s">
        <v>573</v>
      </c>
    </row>
    <row r="288" s="27" customFormat="true" ht="37.8" hidden="false" customHeight="true" outlineLevel="0" collapsed="false">
      <c r="A288" s="22"/>
      <c r="B288" s="160"/>
      <c r="C288" s="161" t="s">
        <v>574</v>
      </c>
      <c r="D288" s="161" t="s">
        <v>130</v>
      </c>
      <c r="E288" s="162" t="s">
        <v>575</v>
      </c>
      <c r="F288" s="163" t="s">
        <v>576</v>
      </c>
      <c r="G288" s="164" t="s">
        <v>226</v>
      </c>
      <c r="H288" s="165" t="n">
        <v>8</v>
      </c>
      <c r="I288" s="166"/>
      <c r="J288" s="167" t="n">
        <f aca="false">ROUND(I288*H288,2)</f>
        <v>0</v>
      </c>
      <c r="K288" s="163" t="s">
        <v>134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4.8E-005</v>
      </c>
      <c r="T288" s="171" t="n">
        <f aca="false">S288*H288</f>
        <v>0.000384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210</v>
      </c>
      <c r="AT288" s="172" t="s">
        <v>130</v>
      </c>
      <c r="AU288" s="172" t="s">
        <v>82</v>
      </c>
      <c r="AY288" s="3" t="s">
        <v>128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80</v>
      </c>
      <c r="BK288" s="173" t="n">
        <f aca="false">ROUND(I288*H288,2)</f>
        <v>0</v>
      </c>
      <c r="BL288" s="3" t="s">
        <v>210</v>
      </c>
      <c r="BM288" s="172" t="s">
        <v>577</v>
      </c>
    </row>
    <row r="289" s="27" customFormat="true" ht="37.8" hidden="false" customHeight="true" outlineLevel="0" collapsed="false">
      <c r="A289" s="22"/>
      <c r="B289" s="160"/>
      <c r="C289" s="205" t="s">
        <v>578</v>
      </c>
      <c r="D289" s="205" t="s">
        <v>130</v>
      </c>
      <c r="E289" s="162" t="s">
        <v>579</v>
      </c>
      <c r="F289" s="163" t="s">
        <v>580</v>
      </c>
      <c r="G289" s="164" t="s">
        <v>226</v>
      </c>
      <c r="H289" s="165" t="n">
        <v>1</v>
      </c>
      <c r="I289" s="166"/>
      <c r="J289" s="167" t="n">
        <f aca="false">ROUND(I289*H289,2)</f>
        <v>0</v>
      </c>
      <c r="K289" s="163" t="s">
        <v>134</v>
      </c>
      <c r="L289" s="23"/>
      <c r="M289" s="168"/>
      <c r="N289" s="169" t="s">
        <v>40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9.8E-005</v>
      </c>
      <c r="T289" s="171" t="n">
        <f aca="false">S289*H289</f>
        <v>9.8E-005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210</v>
      </c>
      <c r="AT289" s="172" t="s">
        <v>130</v>
      </c>
      <c r="AU289" s="172" t="s">
        <v>82</v>
      </c>
      <c r="AY289" s="3" t="s">
        <v>128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80</v>
      </c>
      <c r="BK289" s="173" t="n">
        <f aca="false">ROUND(I289*H289,2)</f>
        <v>0</v>
      </c>
      <c r="BL289" s="3" t="s">
        <v>210</v>
      </c>
      <c r="BM289" s="172" t="s">
        <v>581</v>
      </c>
    </row>
    <row r="290" s="27" customFormat="true" ht="24.15" hidden="false" customHeight="true" outlineLevel="0" collapsed="false">
      <c r="A290" s="22"/>
      <c r="B290" s="160"/>
      <c r="C290" s="205" t="s">
        <v>582</v>
      </c>
      <c r="D290" s="205" t="s">
        <v>130</v>
      </c>
      <c r="E290" s="162" t="s">
        <v>583</v>
      </c>
      <c r="F290" s="163" t="s">
        <v>584</v>
      </c>
      <c r="G290" s="164" t="s">
        <v>226</v>
      </c>
      <c r="H290" s="165" t="n">
        <v>1</v>
      </c>
      <c r="I290" s="166"/>
      <c r="J290" s="167" t="n">
        <f aca="false">ROUND(I290*H290,2)</f>
        <v>0</v>
      </c>
      <c r="K290" s="163" t="s">
        <v>134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210</v>
      </c>
      <c r="AT290" s="172" t="s">
        <v>130</v>
      </c>
      <c r="AU290" s="172" t="s">
        <v>82</v>
      </c>
      <c r="AY290" s="3" t="s">
        <v>128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80</v>
      </c>
      <c r="BK290" s="173" t="n">
        <f aca="false">ROUND(I290*H290,2)</f>
        <v>0</v>
      </c>
      <c r="BL290" s="3" t="s">
        <v>210</v>
      </c>
      <c r="BM290" s="172" t="s">
        <v>585</v>
      </c>
    </row>
    <row r="291" s="27" customFormat="true" ht="21.75" hidden="false" customHeight="true" outlineLevel="0" collapsed="false">
      <c r="A291" s="22"/>
      <c r="B291" s="160"/>
      <c r="C291" s="206" t="s">
        <v>586</v>
      </c>
      <c r="D291" s="206" t="s">
        <v>465</v>
      </c>
      <c r="E291" s="196" t="s">
        <v>587</v>
      </c>
      <c r="F291" s="197" t="s">
        <v>588</v>
      </c>
      <c r="G291" s="198" t="s">
        <v>226</v>
      </c>
      <c r="H291" s="199" t="n">
        <v>1</v>
      </c>
      <c r="I291" s="200"/>
      <c r="J291" s="201" t="n">
        <f aca="false">ROUND(I291*H291,2)</f>
        <v>0</v>
      </c>
      <c r="K291" s="197" t="s">
        <v>134</v>
      </c>
      <c r="L291" s="202"/>
      <c r="M291" s="203"/>
      <c r="N291" s="204" t="s">
        <v>40</v>
      </c>
      <c r="O291" s="60"/>
      <c r="P291" s="170" t="n">
        <f aca="false">O291*H291</f>
        <v>0</v>
      </c>
      <c r="Q291" s="170" t="n">
        <v>0.00047</v>
      </c>
      <c r="R291" s="170" t="n">
        <f aca="false">Q291*H291</f>
        <v>0.00047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279</v>
      </c>
      <c r="AT291" s="172" t="s">
        <v>465</v>
      </c>
      <c r="AU291" s="172" t="s">
        <v>82</v>
      </c>
      <c r="AY291" s="3" t="s">
        <v>128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80</v>
      </c>
      <c r="BK291" s="173" t="n">
        <f aca="false">ROUND(I291*H291,2)</f>
        <v>0</v>
      </c>
      <c r="BL291" s="3" t="s">
        <v>210</v>
      </c>
      <c r="BM291" s="172" t="s">
        <v>589</v>
      </c>
    </row>
    <row r="292" s="27" customFormat="true" ht="24.15" hidden="false" customHeight="true" outlineLevel="0" collapsed="false">
      <c r="A292" s="22"/>
      <c r="B292" s="160"/>
      <c r="C292" s="205" t="s">
        <v>590</v>
      </c>
      <c r="D292" s="205" t="s">
        <v>130</v>
      </c>
      <c r="E292" s="162" t="s">
        <v>591</v>
      </c>
      <c r="F292" s="163" t="s">
        <v>592</v>
      </c>
      <c r="G292" s="164" t="s">
        <v>226</v>
      </c>
      <c r="H292" s="165" t="n">
        <v>11</v>
      </c>
      <c r="I292" s="166"/>
      <c r="J292" s="167" t="n">
        <f aca="false">ROUND(I292*H292,2)</f>
        <v>0</v>
      </c>
      <c r="K292" s="163" t="s">
        <v>134</v>
      </c>
      <c r="L292" s="23"/>
      <c r="M292" s="168"/>
      <c r="N292" s="169" t="s">
        <v>40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210</v>
      </c>
      <c r="AT292" s="172" t="s">
        <v>130</v>
      </c>
      <c r="AU292" s="172" t="s">
        <v>82</v>
      </c>
      <c r="AY292" s="3" t="s">
        <v>128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80</v>
      </c>
      <c r="BK292" s="173" t="n">
        <f aca="false">ROUND(I292*H292,2)</f>
        <v>0</v>
      </c>
      <c r="BL292" s="3" t="s">
        <v>210</v>
      </c>
      <c r="BM292" s="172" t="s">
        <v>593</v>
      </c>
    </row>
    <row r="293" s="27" customFormat="true" ht="24.15" hidden="false" customHeight="true" outlineLevel="0" collapsed="false">
      <c r="A293" s="22"/>
      <c r="B293" s="160"/>
      <c r="C293" s="206" t="s">
        <v>594</v>
      </c>
      <c r="D293" s="206" t="s">
        <v>465</v>
      </c>
      <c r="E293" s="196" t="s">
        <v>595</v>
      </c>
      <c r="F293" s="197" t="s">
        <v>596</v>
      </c>
      <c r="G293" s="198" t="s">
        <v>226</v>
      </c>
      <c r="H293" s="199" t="n">
        <v>11</v>
      </c>
      <c r="I293" s="200"/>
      <c r="J293" s="201" t="n">
        <f aca="false">ROUND(I293*H293,2)</f>
        <v>0</v>
      </c>
      <c r="K293" s="197"/>
      <c r="L293" s="202"/>
      <c r="M293" s="203"/>
      <c r="N293" s="204" t="s">
        <v>40</v>
      </c>
      <c r="O293" s="60"/>
      <c r="P293" s="170" t="n">
        <f aca="false">O293*H293</f>
        <v>0</v>
      </c>
      <c r="Q293" s="170" t="n">
        <v>0.0033</v>
      </c>
      <c r="R293" s="170" t="n">
        <f aca="false">Q293*H293</f>
        <v>0.0363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279</v>
      </c>
      <c r="AT293" s="172" t="s">
        <v>465</v>
      </c>
      <c r="AU293" s="172" t="s">
        <v>82</v>
      </c>
      <c r="AY293" s="3" t="s">
        <v>128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80</v>
      </c>
      <c r="BK293" s="173" t="n">
        <f aca="false">ROUND(I293*H293,2)</f>
        <v>0</v>
      </c>
      <c r="BL293" s="3" t="s">
        <v>210</v>
      </c>
      <c r="BM293" s="172" t="s">
        <v>597</v>
      </c>
    </row>
    <row r="294" s="27" customFormat="true" ht="37.8" hidden="false" customHeight="true" outlineLevel="0" collapsed="false">
      <c r="A294" s="22"/>
      <c r="B294" s="160"/>
      <c r="C294" s="205" t="s">
        <v>598</v>
      </c>
      <c r="D294" s="205" t="s">
        <v>130</v>
      </c>
      <c r="E294" s="162" t="s">
        <v>599</v>
      </c>
      <c r="F294" s="163" t="s">
        <v>600</v>
      </c>
      <c r="G294" s="164" t="s">
        <v>226</v>
      </c>
      <c r="H294" s="165" t="n">
        <v>11</v>
      </c>
      <c r="I294" s="166"/>
      <c r="J294" s="167" t="n">
        <f aca="false">ROUND(I294*H294,2)</f>
        <v>0</v>
      </c>
      <c r="K294" s="163" t="s">
        <v>134</v>
      </c>
      <c r="L294" s="23"/>
      <c r="M294" s="168"/>
      <c r="N294" s="169" t="s">
        <v>40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0.005</v>
      </c>
      <c r="T294" s="171" t="n">
        <f aca="false">S294*H294</f>
        <v>0.055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210</v>
      </c>
      <c r="AT294" s="172" t="s">
        <v>130</v>
      </c>
      <c r="AU294" s="172" t="s">
        <v>82</v>
      </c>
      <c r="AY294" s="3" t="s">
        <v>128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80</v>
      </c>
      <c r="BK294" s="173" t="n">
        <f aca="false">ROUND(I294*H294,2)</f>
        <v>0</v>
      </c>
      <c r="BL294" s="3" t="s">
        <v>210</v>
      </c>
      <c r="BM294" s="172" t="s">
        <v>601</v>
      </c>
    </row>
    <row r="295" s="27" customFormat="true" ht="24.15" hidden="false" customHeight="true" outlineLevel="0" collapsed="false">
      <c r="A295" s="22"/>
      <c r="B295" s="160"/>
      <c r="C295" s="205" t="s">
        <v>602</v>
      </c>
      <c r="D295" s="205" t="s">
        <v>130</v>
      </c>
      <c r="E295" s="162" t="s">
        <v>603</v>
      </c>
      <c r="F295" s="163" t="s">
        <v>604</v>
      </c>
      <c r="G295" s="164" t="s">
        <v>226</v>
      </c>
      <c r="H295" s="165" t="n">
        <v>1</v>
      </c>
      <c r="I295" s="166"/>
      <c r="J295" s="167" t="n">
        <f aca="false">ROUND(I295*H295,2)</f>
        <v>0</v>
      </c>
      <c r="K295" s="163" t="s">
        <v>134</v>
      </c>
      <c r="L295" s="23"/>
      <c r="M295" s="168"/>
      <c r="N295" s="169" t="s">
        <v>40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210</v>
      </c>
      <c r="AT295" s="172" t="s">
        <v>130</v>
      </c>
      <c r="AU295" s="172" t="s">
        <v>82</v>
      </c>
      <c r="AY295" s="3" t="s">
        <v>128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80</v>
      </c>
      <c r="BK295" s="173" t="n">
        <f aca="false">ROUND(I295*H295,2)</f>
        <v>0</v>
      </c>
      <c r="BL295" s="3" t="s">
        <v>210</v>
      </c>
      <c r="BM295" s="172" t="s">
        <v>605</v>
      </c>
    </row>
    <row r="296" s="27" customFormat="true" ht="21.75" hidden="false" customHeight="true" outlineLevel="0" collapsed="false">
      <c r="A296" s="22"/>
      <c r="B296" s="160"/>
      <c r="C296" s="205" t="s">
        <v>606</v>
      </c>
      <c r="D296" s="205" t="s">
        <v>130</v>
      </c>
      <c r="E296" s="162" t="s">
        <v>607</v>
      </c>
      <c r="F296" s="163" t="s">
        <v>608</v>
      </c>
      <c r="G296" s="164" t="s">
        <v>226</v>
      </c>
      <c r="H296" s="165" t="n">
        <v>1</v>
      </c>
      <c r="I296" s="166"/>
      <c r="J296" s="167" t="n">
        <f aca="false">ROUND(I296*H296,2)</f>
        <v>0</v>
      </c>
      <c r="K296" s="163" t="s">
        <v>134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210</v>
      </c>
      <c r="AT296" s="172" t="s">
        <v>130</v>
      </c>
      <c r="AU296" s="172" t="s">
        <v>82</v>
      </c>
      <c r="AY296" s="3" t="s">
        <v>128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80</v>
      </c>
      <c r="BK296" s="173" t="n">
        <f aca="false">ROUND(I296*H296,2)</f>
        <v>0</v>
      </c>
      <c r="BL296" s="3" t="s">
        <v>210</v>
      </c>
      <c r="BM296" s="172" t="s">
        <v>609</v>
      </c>
    </row>
    <row r="297" s="27" customFormat="true" ht="21.75" hidden="false" customHeight="true" outlineLevel="0" collapsed="false">
      <c r="A297" s="22"/>
      <c r="B297" s="160"/>
      <c r="C297" s="205" t="s">
        <v>610</v>
      </c>
      <c r="D297" s="205" t="s">
        <v>130</v>
      </c>
      <c r="E297" s="162" t="s">
        <v>611</v>
      </c>
      <c r="F297" s="163" t="s">
        <v>612</v>
      </c>
      <c r="G297" s="164" t="s">
        <v>226</v>
      </c>
      <c r="H297" s="165" t="n">
        <v>1</v>
      </c>
      <c r="I297" s="166"/>
      <c r="J297" s="167" t="n">
        <f aca="false">ROUND(I297*H297,2)</f>
        <v>0</v>
      </c>
      <c r="K297" s="163"/>
      <c r="L297" s="23"/>
      <c r="M297" s="168"/>
      <c r="N297" s="169" t="s">
        <v>40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210</v>
      </c>
      <c r="AT297" s="172" t="s">
        <v>130</v>
      </c>
      <c r="AU297" s="172" t="s">
        <v>82</v>
      </c>
      <c r="AY297" s="3" t="s">
        <v>128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80</v>
      </c>
      <c r="BK297" s="173" t="n">
        <f aca="false">ROUND(I297*H297,2)</f>
        <v>0</v>
      </c>
      <c r="BL297" s="3" t="s">
        <v>210</v>
      </c>
      <c r="BM297" s="172" t="s">
        <v>613</v>
      </c>
    </row>
    <row r="298" s="27" customFormat="true" ht="24.15" hidden="false" customHeight="true" outlineLevel="0" collapsed="false">
      <c r="A298" s="22"/>
      <c r="B298" s="160"/>
      <c r="C298" s="205" t="s">
        <v>614</v>
      </c>
      <c r="D298" s="205" t="s">
        <v>130</v>
      </c>
      <c r="E298" s="162" t="s">
        <v>615</v>
      </c>
      <c r="F298" s="163" t="s">
        <v>616</v>
      </c>
      <c r="G298" s="164" t="s">
        <v>336</v>
      </c>
      <c r="H298" s="193"/>
      <c r="I298" s="166"/>
      <c r="J298" s="167" t="n">
        <f aca="false">ROUND(I298*H298,2)</f>
        <v>0</v>
      </c>
      <c r="K298" s="163" t="s">
        <v>134</v>
      </c>
      <c r="L298" s="23"/>
      <c r="M298" s="168"/>
      <c r="N298" s="169" t="s">
        <v>40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210</v>
      </c>
      <c r="AT298" s="172" t="s">
        <v>130</v>
      </c>
      <c r="AU298" s="172" t="s">
        <v>82</v>
      </c>
      <c r="AY298" s="3" t="s">
        <v>128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80</v>
      </c>
      <c r="BK298" s="173" t="n">
        <f aca="false">ROUND(I298*H298,2)</f>
        <v>0</v>
      </c>
      <c r="BL298" s="3" t="s">
        <v>210</v>
      </c>
      <c r="BM298" s="172" t="s">
        <v>617</v>
      </c>
    </row>
    <row r="299" s="146" customFormat="true" ht="22.8" hidden="false" customHeight="true" outlineLevel="0" collapsed="false">
      <c r="B299" s="147"/>
      <c r="D299" s="148" t="s">
        <v>74</v>
      </c>
      <c r="E299" s="158" t="s">
        <v>618</v>
      </c>
      <c r="F299" s="158" t="s">
        <v>619</v>
      </c>
      <c r="I299" s="150"/>
      <c r="J299" s="159" t="n">
        <f aca="false">BK299</f>
        <v>0</v>
      </c>
      <c r="L299" s="147"/>
      <c r="M299" s="152"/>
      <c r="N299" s="153"/>
      <c r="O299" s="153"/>
      <c r="P299" s="154" t="n">
        <f aca="false">SUM(P300:P302)</f>
        <v>0</v>
      </c>
      <c r="Q299" s="153"/>
      <c r="R299" s="154" t="n">
        <f aca="false">SUM(R300:R302)</f>
        <v>0</v>
      </c>
      <c r="S299" s="153"/>
      <c r="T299" s="155" t="n">
        <f aca="false">SUM(T300:T302)</f>
        <v>0</v>
      </c>
      <c r="AR299" s="148" t="s">
        <v>82</v>
      </c>
      <c r="AT299" s="156" t="s">
        <v>74</v>
      </c>
      <c r="AU299" s="156" t="s">
        <v>80</v>
      </c>
      <c r="AY299" s="148" t="s">
        <v>128</v>
      </c>
      <c r="BK299" s="157" t="n">
        <f aca="false">SUM(BK300:BK302)</f>
        <v>0</v>
      </c>
    </row>
    <row r="300" s="27" customFormat="true" ht="16.5" hidden="false" customHeight="true" outlineLevel="0" collapsed="false">
      <c r="A300" s="22"/>
      <c r="B300" s="160"/>
      <c r="C300" s="205" t="s">
        <v>620</v>
      </c>
      <c r="D300" s="205" t="s">
        <v>130</v>
      </c>
      <c r="E300" s="162" t="s">
        <v>621</v>
      </c>
      <c r="F300" s="163" t="s">
        <v>622</v>
      </c>
      <c r="G300" s="164" t="s">
        <v>226</v>
      </c>
      <c r="H300" s="165" t="n">
        <v>1</v>
      </c>
      <c r="I300" s="166"/>
      <c r="J300" s="167" t="n">
        <f aca="false">ROUND(I300*H300,2)</f>
        <v>0</v>
      </c>
      <c r="K300" s="163"/>
      <c r="L300" s="23"/>
      <c r="M300" s="168"/>
      <c r="N300" s="169" t="s">
        <v>40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210</v>
      </c>
      <c r="AT300" s="172" t="s">
        <v>130</v>
      </c>
      <c r="AU300" s="172" t="s">
        <v>82</v>
      </c>
      <c r="AY300" s="3" t="s">
        <v>128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80</v>
      </c>
      <c r="BK300" s="173" t="n">
        <f aca="false">ROUND(I300*H300,2)</f>
        <v>0</v>
      </c>
      <c r="BL300" s="3" t="s">
        <v>210</v>
      </c>
      <c r="BM300" s="172" t="s">
        <v>623</v>
      </c>
    </row>
    <row r="301" s="27" customFormat="true" ht="16.5" hidden="false" customHeight="true" outlineLevel="0" collapsed="false">
      <c r="A301" s="22"/>
      <c r="B301" s="160"/>
      <c r="C301" s="205" t="s">
        <v>624</v>
      </c>
      <c r="D301" s="205" t="s">
        <v>130</v>
      </c>
      <c r="E301" s="162" t="s">
        <v>625</v>
      </c>
      <c r="F301" s="163" t="s">
        <v>626</v>
      </c>
      <c r="G301" s="164" t="s">
        <v>231</v>
      </c>
      <c r="H301" s="165" t="n">
        <v>2</v>
      </c>
      <c r="I301" s="166"/>
      <c r="J301" s="167" t="n">
        <f aca="false">ROUND(I301*H301,2)</f>
        <v>0</v>
      </c>
      <c r="K301" s="163"/>
      <c r="L301" s="23"/>
      <c r="M301" s="168"/>
      <c r="N301" s="169" t="s">
        <v>40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210</v>
      </c>
      <c r="AT301" s="172" t="s">
        <v>130</v>
      </c>
      <c r="AU301" s="172" t="s">
        <v>82</v>
      </c>
      <c r="AY301" s="3" t="s">
        <v>128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80</v>
      </c>
      <c r="BK301" s="173" t="n">
        <f aca="false">ROUND(I301*H301,2)</f>
        <v>0</v>
      </c>
      <c r="BL301" s="3" t="s">
        <v>210</v>
      </c>
      <c r="BM301" s="172" t="s">
        <v>627</v>
      </c>
    </row>
    <row r="302" s="27" customFormat="true" ht="24.15" hidden="false" customHeight="true" outlineLevel="0" collapsed="false">
      <c r="A302" s="22"/>
      <c r="B302" s="160"/>
      <c r="C302" s="205" t="s">
        <v>628</v>
      </c>
      <c r="D302" s="205" t="s">
        <v>130</v>
      </c>
      <c r="E302" s="162" t="s">
        <v>629</v>
      </c>
      <c r="F302" s="163" t="s">
        <v>630</v>
      </c>
      <c r="G302" s="164" t="s">
        <v>336</v>
      </c>
      <c r="H302" s="193"/>
      <c r="I302" s="166"/>
      <c r="J302" s="167" t="n">
        <f aca="false">ROUND(I302*H302,2)</f>
        <v>0</v>
      </c>
      <c r="K302" s="163" t="s">
        <v>134</v>
      </c>
      <c r="L302" s="23"/>
      <c r="M302" s="168"/>
      <c r="N302" s="169" t="s">
        <v>40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210</v>
      </c>
      <c r="AT302" s="172" t="s">
        <v>130</v>
      </c>
      <c r="AU302" s="172" t="s">
        <v>82</v>
      </c>
      <c r="AY302" s="3" t="s">
        <v>128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80</v>
      </c>
      <c r="BK302" s="173" t="n">
        <f aca="false">ROUND(I302*H302,2)</f>
        <v>0</v>
      </c>
      <c r="BL302" s="3" t="s">
        <v>210</v>
      </c>
      <c r="BM302" s="172" t="s">
        <v>631</v>
      </c>
    </row>
    <row r="303" s="146" customFormat="true" ht="22.8" hidden="false" customHeight="true" outlineLevel="0" collapsed="false">
      <c r="B303" s="147"/>
      <c r="D303" s="148" t="s">
        <v>74</v>
      </c>
      <c r="E303" s="158" t="s">
        <v>632</v>
      </c>
      <c r="F303" s="158" t="s">
        <v>633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SUM(P304:P313)</f>
        <v>0</v>
      </c>
      <c r="Q303" s="153"/>
      <c r="R303" s="154" t="n">
        <f aca="false">SUM(R304:R313)</f>
        <v>0.384972</v>
      </c>
      <c r="S303" s="153"/>
      <c r="T303" s="155" t="n">
        <f aca="false">SUM(T304:T313)</f>
        <v>0</v>
      </c>
      <c r="AR303" s="148" t="s">
        <v>82</v>
      </c>
      <c r="AT303" s="156" t="s">
        <v>74</v>
      </c>
      <c r="AU303" s="156" t="s">
        <v>80</v>
      </c>
      <c r="AY303" s="148" t="s">
        <v>128</v>
      </c>
      <c r="BK303" s="157" t="n">
        <f aca="false">SUM(BK304:BK313)</f>
        <v>0</v>
      </c>
    </row>
    <row r="304" s="27" customFormat="true" ht="24.15" hidden="false" customHeight="true" outlineLevel="0" collapsed="false">
      <c r="A304" s="22"/>
      <c r="B304" s="160"/>
      <c r="C304" s="205" t="s">
        <v>634</v>
      </c>
      <c r="D304" s="205" t="s">
        <v>130</v>
      </c>
      <c r="E304" s="162" t="s">
        <v>635</v>
      </c>
      <c r="F304" s="163" t="s">
        <v>636</v>
      </c>
      <c r="G304" s="164" t="s">
        <v>173</v>
      </c>
      <c r="H304" s="165" t="n">
        <v>7.7</v>
      </c>
      <c r="I304" s="166"/>
      <c r="J304" s="167" t="n">
        <f aca="false">ROUND(I304*H304,2)</f>
        <v>0</v>
      </c>
      <c r="K304" s="163" t="s">
        <v>134</v>
      </c>
      <c r="L304" s="23"/>
      <c r="M304" s="168"/>
      <c r="N304" s="169" t="s">
        <v>40</v>
      </c>
      <c r="O304" s="60"/>
      <c r="P304" s="170" t="n">
        <f aca="false">O304*H304</f>
        <v>0</v>
      </c>
      <c r="Q304" s="170" t="n">
        <v>0.04554</v>
      </c>
      <c r="R304" s="170" t="n">
        <f aca="false">Q304*H304</f>
        <v>0.350658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210</v>
      </c>
      <c r="AT304" s="172" t="s">
        <v>130</v>
      </c>
      <c r="AU304" s="172" t="s">
        <v>82</v>
      </c>
      <c r="AY304" s="3" t="s">
        <v>128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80</v>
      </c>
      <c r="BK304" s="173" t="n">
        <f aca="false">ROUND(I304*H304,2)</f>
        <v>0</v>
      </c>
      <c r="BL304" s="3" t="s">
        <v>210</v>
      </c>
      <c r="BM304" s="172" t="s">
        <v>637</v>
      </c>
    </row>
    <row r="305" s="174" customFormat="true" ht="12.8" hidden="false" customHeight="false" outlineLevel="0" collapsed="false">
      <c r="B305" s="175"/>
      <c r="D305" s="110" t="s">
        <v>137</v>
      </c>
      <c r="E305" s="177"/>
      <c r="F305" s="178" t="s">
        <v>638</v>
      </c>
      <c r="H305" s="179" t="n">
        <v>7.7</v>
      </c>
      <c r="I305" s="180"/>
      <c r="L305" s="175"/>
      <c r="M305" s="181"/>
      <c r="N305" s="182"/>
      <c r="O305" s="182"/>
      <c r="P305" s="182"/>
      <c r="Q305" s="182"/>
      <c r="R305" s="182"/>
      <c r="S305" s="182"/>
      <c r="T305" s="183"/>
      <c r="AT305" s="177" t="s">
        <v>137</v>
      </c>
      <c r="AU305" s="177" t="s">
        <v>82</v>
      </c>
      <c r="AV305" s="174" t="s">
        <v>82</v>
      </c>
      <c r="AW305" s="174" t="s">
        <v>31</v>
      </c>
      <c r="AX305" s="174" t="s">
        <v>80</v>
      </c>
      <c r="AY305" s="177" t="s">
        <v>128</v>
      </c>
    </row>
    <row r="306" s="27" customFormat="true" ht="21.75" hidden="false" customHeight="true" outlineLevel="0" collapsed="false">
      <c r="A306" s="22"/>
      <c r="B306" s="160"/>
      <c r="C306" s="205" t="s">
        <v>639</v>
      </c>
      <c r="D306" s="205" t="s">
        <v>130</v>
      </c>
      <c r="E306" s="162" t="s">
        <v>640</v>
      </c>
      <c r="F306" s="163" t="s">
        <v>641</v>
      </c>
      <c r="G306" s="164" t="s">
        <v>173</v>
      </c>
      <c r="H306" s="165" t="n">
        <v>15.4</v>
      </c>
      <c r="I306" s="166"/>
      <c r="J306" s="167" t="n">
        <f aca="false">ROUND(I306*H306,2)</f>
        <v>0</v>
      </c>
      <c r="K306" s="163" t="s">
        <v>134</v>
      </c>
      <c r="L306" s="23"/>
      <c r="M306" s="168"/>
      <c r="N306" s="169" t="s">
        <v>40</v>
      </c>
      <c r="O306" s="60"/>
      <c r="P306" s="170" t="n">
        <f aca="false">O306*H306</f>
        <v>0</v>
      </c>
      <c r="Q306" s="170" t="n">
        <v>0.0002</v>
      </c>
      <c r="R306" s="170" t="n">
        <f aca="false">Q306*H306</f>
        <v>0.00308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210</v>
      </c>
      <c r="AT306" s="172" t="s">
        <v>130</v>
      </c>
      <c r="AU306" s="172" t="s">
        <v>82</v>
      </c>
      <c r="AY306" s="3" t="s">
        <v>128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80</v>
      </c>
      <c r="BK306" s="173" t="n">
        <f aca="false">ROUND(I306*H306,2)</f>
        <v>0</v>
      </c>
      <c r="BL306" s="3" t="s">
        <v>210</v>
      </c>
      <c r="BM306" s="172" t="s">
        <v>642</v>
      </c>
    </row>
    <row r="307" s="174" customFormat="true" ht="12.8" hidden="false" customHeight="false" outlineLevel="0" collapsed="false">
      <c r="B307" s="175"/>
      <c r="D307" s="110" t="s">
        <v>137</v>
      </c>
      <c r="E307" s="177"/>
      <c r="F307" s="178" t="s">
        <v>643</v>
      </c>
      <c r="H307" s="179" t="n">
        <v>15.4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137</v>
      </c>
      <c r="AU307" s="177" t="s">
        <v>82</v>
      </c>
      <c r="AV307" s="174" t="s">
        <v>82</v>
      </c>
      <c r="AW307" s="174" t="s">
        <v>31</v>
      </c>
      <c r="AX307" s="174" t="s">
        <v>80</v>
      </c>
      <c r="AY307" s="177" t="s">
        <v>128</v>
      </c>
    </row>
    <row r="308" s="27" customFormat="true" ht="24.15" hidden="false" customHeight="true" outlineLevel="0" collapsed="false">
      <c r="A308" s="22"/>
      <c r="B308" s="160"/>
      <c r="C308" s="205" t="s">
        <v>644</v>
      </c>
      <c r="D308" s="205" t="s">
        <v>130</v>
      </c>
      <c r="E308" s="162" t="s">
        <v>645</v>
      </c>
      <c r="F308" s="163" t="s">
        <v>646</v>
      </c>
      <c r="G308" s="164" t="s">
        <v>173</v>
      </c>
      <c r="H308" s="165" t="n">
        <v>7.7</v>
      </c>
      <c r="I308" s="166"/>
      <c r="J308" s="167" t="n">
        <f aca="false">ROUND(I308*H308,2)</f>
        <v>0</v>
      </c>
      <c r="K308" s="163" t="s">
        <v>134</v>
      </c>
      <c r="L308" s="23"/>
      <c r="M308" s="168"/>
      <c r="N308" s="169" t="s">
        <v>40</v>
      </c>
      <c r="O308" s="60"/>
      <c r="P308" s="170" t="n">
        <f aca="false">O308*H308</f>
        <v>0</v>
      </c>
      <c r="Q308" s="170" t="n">
        <v>0.00172</v>
      </c>
      <c r="R308" s="170" t="n">
        <f aca="false">Q308*H308</f>
        <v>0.013244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210</v>
      </c>
      <c r="AT308" s="172" t="s">
        <v>130</v>
      </c>
      <c r="AU308" s="172" t="s">
        <v>82</v>
      </c>
      <c r="AY308" s="3" t="s">
        <v>128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80</v>
      </c>
      <c r="BK308" s="173" t="n">
        <f aca="false">ROUND(I308*H308,2)</f>
        <v>0</v>
      </c>
      <c r="BL308" s="3" t="s">
        <v>210</v>
      </c>
      <c r="BM308" s="172" t="s">
        <v>647</v>
      </c>
    </row>
    <row r="309" s="174" customFormat="true" ht="12.8" hidden="false" customHeight="false" outlineLevel="0" collapsed="false">
      <c r="B309" s="175"/>
      <c r="D309" s="110" t="s">
        <v>137</v>
      </c>
      <c r="E309" s="177"/>
      <c r="F309" s="178" t="s">
        <v>648</v>
      </c>
      <c r="H309" s="179" t="n">
        <v>7.7</v>
      </c>
      <c r="I309" s="180"/>
      <c r="L309" s="175"/>
      <c r="M309" s="181"/>
      <c r="N309" s="182"/>
      <c r="O309" s="182"/>
      <c r="P309" s="182"/>
      <c r="Q309" s="182"/>
      <c r="R309" s="182"/>
      <c r="S309" s="182"/>
      <c r="T309" s="183"/>
      <c r="AT309" s="177" t="s">
        <v>137</v>
      </c>
      <c r="AU309" s="177" t="s">
        <v>82</v>
      </c>
      <c r="AV309" s="174" t="s">
        <v>82</v>
      </c>
      <c r="AW309" s="174" t="s">
        <v>31</v>
      </c>
      <c r="AX309" s="174" t="s">
        <v>80</v>
      </c>
      <c r="AY309" s="177" t="s">
        <v>128</v>
      </c>
    </row>
    <row r="310" s="27" customFormat="true" ht="16.5" hidden="false" customHeight="true" outlineLevel="0" collapsed="false">
      <c r="A310" s="22"/>
      <c r="B310" s="160"/>
      <c r="C310" s="205" t="s">
        <v>649</v>
      </c>
      <c r="D310" s="205" t="s">
        <v>130</v>
      </c>
      <c r="E310" s="162" t="s">
        <v>650</v>
      </c>
      <c r="F310" s="163" t="s">
        <v>651</v>
      </c>
      <c r="G310" s="164" t="s">
        <v>226</v>
      </c>
      <c r="H310" s="165" t="n">
        <v>1</v>
      </c>
      <c r="I310" s="166"/>
      <c r="J310" s="167" t="n">
        <f aca="false">ROUND(I310*H310,2)</f>
        <v>0</v>
      </c>
      <c r="K310" s="163" t="s">
        <v>134</v>
      </c>
      <c r="L310" s="23"/>
      <c r="M310" s="168"/>
      <c r="N310" s="169" t="s">
        <v>40</v>
      </c>
      <c r="O310" s="60"/>
      <c r="P310" s="170" t="n">
        <f aca="false">O310*H310</f>
        <v>0</v>
      </c>
      <c r="Q310" s="170" t="n">
        <v>0.00022</v>
      </c>
      <c r="R310" s="170" t="n">
        <f aca="false">Q310*H310</f>
        <v>0.00022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210</v>
      </c>
      <c r="AT310" s="172" t="s">
        <v>130</v>
      </c>
      <c r="AU310" s="172" t="s">
        <v>82</v>
      </c>
      <c r="AY310" s="3" t="s">
        <v>128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80</v>
      </c>
      <c r="BK310" s="173" t="n">
        <f aca="false">ROUND(I310*H310,2)</f>
        <v>0</v>
      </c>
      <c r="BL310" s="3" t="s">
        <v>210</v>
      </c>
      <c r="BM310" s="172" t="s">
        <v>652</v>
      </c>
    </row>
    <row r="311" s="27" customFormat="true" ht="33" hidden="false" customHeight="true" outlineLevel="0" collapsed="false">
      <c r="A311" s="22"/>
      <c r="B311" s="160"/>
      <c r="C311" s="206" t="s">
        <v>653</v>
      </c>
      <c r="D311" s="206" t="s">
        <v>465</v>
      </c>
      <c r="E311" s="196" t="s">
        <v>654</v>
      </c>
      <c r="F311" s="197" t="s">
        <v>655</v>
      </c>
      <c r="G311" s="198" t="s">
        <v>226</v>
      </c>
      <c r="H311" s="199" t="n">
        <v>1</v>
      </c>
      <c r="I311" s="200"/>
      <c r="J311" s="201" t="n">
        <f aca="false">ROUND(I311*H311,2)</f>
        <v>0</v>
      </c>
      <c r="K311" s="197" t="s">
        <v>134</v>
      </c>
      <c r="L311" s="202"/>
      <c r="M311" s="203"/>
      <c r="N311" s="204" t="s">
        <v>40</v>
      </c>
      <c r="O311" s="60"/>
      <c r="P311" s="170" t="n">
        <f aca="false">O311*H311</f>
        <v>0</v>
      </c>
      <c r="Q311" s="170" t="n">
        <v>0.01249</v>
      </c>
      <c r="R311" s="170" t="n">
        <f aca="false">Q311*H311</f>
        <v>0.01249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279</v>
      </c>
      <c r="AT311" s="172" t="s">
        <v>465</v>
      </c>
      <c r="AU311" s="172" t="s">
        <v>82</v>
      </c>
      <c r="AY311" s="3" t="s">
        <v>128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80</v>
      </c>
      <c r="BK311" s="173" t="n">
        <f aca="false">ROUND(I311*H311,2)</f>
        <v>0</v>
      </c>
      <c r="BL311" s="3" t="s">
        <v>210</v>
      </c>
      <c r="BM311" s="172" t="s">
        <v>656</v>
      </c>
    </row>
    <row r="312" s="27" customFormat="true" ht="24.15" hidden="false" customHeight="true" outlineLevel="0" collapsed="false">
      <c r="A312" s="22"/>
      <c r="B312" s="160"/>
      <c r="C312" s="205" t="s">
        <v>657</v>
      </c>
      <c r="D312" s="205" t="s">
        <v>130</v>
      </c>
      <c r="E312" s="162" t="s">
        <v>658</v>
      </c>
      <c r="F312" s="163" t="s">
        <v>659</v>
      </c>
      <c r="G312" s="164" t="s">
        <v>226</v>
      </c>
      <c r="H312" s="165" t="n">
        <v>1</v>
      </c>
      <c r="I312" s="166"/>
      <c r="J312" s="167" t="n">
        <f aca="false">ROUND(I312*H312,2)</f>
        <v>0</v>
      </c>
      <c r="K312" s="163" t="s">
        <v>134</v>
      </c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0.00528</v>
      </c>
      <c r="R312" s="170" t="n">
        <f aca="false">Q312*H312</f>
        <v>0.00528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210</v>
      </c>
      <c r="AT312" s="172" t="s">
        <v>130</v>
      </c>
      <c r="AU312" s="172" t="s">
        <v>82</v>
      </c>
      <c r="AY312" s="3" t="s">
        <v>128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80</v>
      </c>
      <c r="BK312" s="173" t="n">
        <f aca="false">ROUND(I312*H312,2)</f>
        <v>0</v>
      </c>
      <c r="BL312" s="3" t="s">
        <v>210</v>
      </c>
      <c r="BM312" s="172" t="s">
        <v>660</v>
      </c>
    </row>
    <row r="313" s="27" customFormat="true" ht="24.15" hidden="false" customHeight="true" outlineLevel="0" collapsed="false">
      <c r="A313" s="22"/>
      <c r="B313" s="160"/>
      <c r="C313" s="205" t="s">
        <v>661</v>
      </c>
      <c r="D313" s="205" t="s">
        <v>130</v>
      </c>
      <c r="E313" s="162" t="s">
        <v>662</v>
      </c>
      <c r="F313" s="163" t="s">
        <v>663</v>
      </c>
      <c r="G313" s="164" t="s">
        <v>336</v>
      </c>
      <c r="H313" s="193"/>
      <c r="I313" s="166"/>
      <c r="J313" s="167" t="n">
        <f aca="false">ROUND(I313*H313,2)</f>
        <v>0</v>
      </c>
      <c r="K313" s="163" t="s">
        <v>134</v>
      </c>
      <c r="L313" s="23"/>
      <c r="M313" s="168"/>
      <c r="N313" s="169" t="s">
        <v>40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210</v>
      </c>
      <c r="AT313" s="172" t="s">
        <v>130</v>
      </c>
      <c r="AU313" s="172" t="s">
        <v>82</v>
      </c>
      <c r="AY313" s="3" t="s">
        <v>128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80</v>
      </c>
      <c r="BK313" s="173" t="n">
        <f aca="false">ROUND(I313*H313,2)</f>
        <v>0</v>
      </c>
      <c r="BL313" s="3" t="s">
        <v>210</v>
      </c>
      <c r="BM313" s="172" t="s">
        <v>664</v>
      </c>
    </row>
    <row r="314" s="146" customFormat="true" ht="22.8" hidden="false" customHeight="true" outlineLevel="0" collapsed="false">
      <c r="B314" s="147"/>
      <c r="D314" s="148" t="s">
        <v>74</v>
      </c>
      <c r="E314" s="158" t="s">
        <v>665</v>
      </c>
      <c r="F314" s="158" t="s">
        <v>666</v>
      </c>
      <c r="I314" s="150"/>
      <c r="J314" s="159" t="n">
        <f aca="false">BK314</f>
        <v>0</v>
      </c>
      <c r="L314" s="147"/>
      <c r="M314" s="152"/>
      <c r="N314" s="153"/>
      <c r="O314" s="153"/>
      <c r="P314" s="154" t="n">
        <f aca="false">SUM(P315:P319)</f>
        <v>0</v>
      </c>
      <c r="Q314" s="153"/>
      <c r="R314" s="154" t="n">
        <f aca="false">SUM(R315:R319)</f>
        <v>0.017</v>
      </c>
      <c r="S314" s="153"/>
      <c r="T314" s="155" t="n">
        <f aca="false">SUM(T315:T319)</f>
        <v>0.0054</v>
      </c>
      <c r="AR314" s="148" t="s">
        <v>82</v>
      </c>
      <c r="AT314" s="156" t="s">
        <v>74</v>
      </c>
      <c r="AU314" s="156" t="s">
        <v>80</v>
      </c>
      <c r="AY314" s="148" t="s">
        <v>128</v>
      </c>
      <c r="BK314" s="157" t="n">
        <f aca="false">SUM(BK315:BK319)</f>
        <v>0</v>
      </c>
    </row>
    <row r="315" s="27" customFormat="true" ht="24.15" hidden="false" customHeight="true" outlineLevel="0" collapsed="false">
      <c r="A315" s="22"/>
      <c r="B315" s="160"/>
      <c r="C315" s="205" t="s">
        <v>667</v>
      </c>
      <c r="D315" s="205" t="s">
        <v>130</v>
      </c>
      <c r="E315" s="162" t="s">
        <v>668</v>
      </c>
      <c r="F315" s="163" t="s">
        <v>669</v>
      </c>
      <c r="G315" s="164" t="s">
        <v>226</v>
      </c>
      <c r="H315" s="165" t="n">
        <v>1</v>
      </c>
      <c r="I315" s="166"/>
      <c r="J315" s="167" t="n">
        <f aca="false">ROUND(I315*H315,2)</f>
        <v>0</v>
      </c>
      <c r="K315" s="163" t="s">
        <v>134</v>
      </c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210</v>
      </c>
      <c r="AT315" s="172" t="s">
        <v>130</v>
      </c>
      <c r="AU315" s="172" t="s">
        <v>82</v>
      </c>
      <c r="AY315" s="3" t="s">
        <v>128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80</v>
      </c>
      <c r="BK315" s="173" t="n">
        <f aca="false">ROUND(I315*H315,2)</f>
        <v>0</v>
      </c>
      <c r="BL315" s="3" t="s">
        <v>210</v>
      </c>
      <c r="BM315" s="172" t="s">
        <v>670</v>
      </c>
    </row>
    <row r="316" s="27" customFormat="true" ht="24.15" hidden="false" customHeight="true" outlineLevel="0" collapsed="false">
      <c r="A316" s="22"/>
      <c r="B316" s="160"/>
      <c r="C316" s="206" t="s">
        <v>671</v>
      </c>
      <c r="D316" s="206" t="s">
        <v>465</v>
      </c>
      <c r="E316" s="196" t="s">
        <v>672</v>
      </c>
      <c r="F316" s="197" t="s">
        <v>673</v>
      </c>
      <c r="G316" s="198" t="s">
        <v>226</v>
      </c>
      <c r="H316" s="199" t="n">
        <v>1</v>
      </c>
      <c r="I316" s="200"/>
      <c r="J316" s="201" t="n">
        <f aca="false">ROUND(I316*H316,2)</f>
        <v>0</v>
      </c>
      <c r="K316" s="197" t="s">
        <v>134</v>
      </c>
      <c r="L316" s="202"/>
      <c r="M316" s="203"/>
      <c r="N316" s="204" t="s">
        <v>40</v>
      </c>
      <c r="O316" s="60"/>
      <c r="P316" s="170" t="n">
        <f aca="false">O316*H316</f>
        <v>0</v>
      </c>
      <c r="Q316" s="170" t="n">
        <v>0.017</v>
      </c>
      <c r="R316" s="170" t="n">
        <f aca="false">Q316*H316</f>
        <v>0.017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279</v>
      </c>
      <c r="AT316" s="172" t="s">
        <v>465</v>
      </c>
      <c r="AU316" s="172" t="s">
        <v>82</v>
      </c>
      <c r="AY316" s="3" t="s">
        <v>128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80</v>
      </c>
      <c r="BK316" s="173" t="n">
        <f aca="false">ROUND(I316*H316,2)</f>
        <v>0</v>
      </c>
      <c r="BL316" s="3" t="s">
        <v>210</v>
      </c>
      <c r="BM316" s="172" t="s">
        <v>674</v>
      </c>
    </row>
    <row r="317" s="27" customFormat="true" ht="49.05" hidden="false" customHeight="true" outlineLevel="0" collapsed="false">
      <c r="A317" s="22"/>
      <c r="B317" s="160"/>
      <c r="C317" s="205" t="s">
        <v>675</v>
      </c>
      <c r="D317" s="205" t="s">
        <v>130</v>
      </c>
      <c r="E317" s="162" t="s">
        <v>676</v>
      </c>
      <c r="F317" s="163" t="s">
        <v>677</v>
      </c>
      <c r="G317" s="164" t="s">
        <v>163</v>
      </c>
      <c r="H317" s="165" t="n">
        <v>1</v>
      </c>
      <c r="I317" s="166"/>
      <c r="J317" s="167" t="n">
        <f aca="false">ROUND(I317*H317,2)</f>
        <v>0</v>
      </c>
      <c r="K317" s="163"/>
      <c r="L317" s="23"/>
      <c r="M317" s="168"/>
      <c r="N317" s="169" t="s">
        <v>40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0.0018</v>
      </c>
      <c r="T317" s="171" t="n">
        <f aca="false">S317*H317</f>
        <v>0.0018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210</v>
      </c>
      <c r="AT317" s="172" t="s">
        <v>130</v>
      </c>
      <c r="AU317" s="172" t="s">
        <v>82</v>
      </c>
      <c r="AY317" s="3" t="s">
        <v>128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80</v>
      </c>
      <c r="BK317" s="173" t="n">
        <f aca="false">ROUND(I317*H317,2)</f>
        <v>0</v>
      </c>
      <c r="BL317" s="3" t="s">
        <v>210</v>
      </c>
      <c r="BM317" s="172" t="s">
        <v>678</v>
      </c>
    </row>
    <row r="318" s="27" customFormat="true" ht="16.5" hidden="false" customHeight="true" outlineLevel="0" collapsed="false">
      <c r="A318" s="22"/>
      <c r="B318" s="160"/>
      <c r="C318" s="205" t="s">
        <v>679</v>
      </c>
      <c r="D318" s="205" t="s">
        <v>130</v>
      </c>
      <c r="E318" s="162" t="s">
        <v>680</v>
      </c>
      <c r="F318" s="163" t="s">
        <v>681</v>
      </c>
      <c r="G318" s="164" t="s">
        <v>163</v>
      </c>
      <c r="H318" s="165" t="n">
        <v>2</v>
      </c>
      <c r="I318" s="166"/>
      <c r="J318" s="167" t="n">
        <f aca="false">ROUND(I318*H318,2)</f>
        <v>0</v>
      </c>
      <c r="K318" s="163"/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0.0018</v>
      </c>
      <c r="T318" s="171" t="n">
        <f aca="false">S318*H318</f>
        <v>0.0036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210</v>
      </c>
      <c r="AT318" s="172" t="s">
        <v>130</v>
      </c>
      <c r="AU318" s="172" t="s">
        <v>82</v>
      </c>
      <c r="AY318" s="3" t="s">
        <v>128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80</v>
      </c>
      <c r="BK318" s="173" t="n">
        <f aca="false">ROUND(I318*H318,2)</f>
        <v>0</v>
      </c>
      <c r="BL318" s="3" t="s">
        <v>210</v>
      </c>
      <c r="BM318" s="172" t="s">
        <v>682</v>
      </c>
    </row>
    <row r="319" s="27" customFormat="true" ht="24.15" hidden="false" customHeight="true" outlineLevel="0" collapsed="false">
      <c r="A319" s="22"/>
      <c r="B319" s="160"/>
      <c r="C319" s="205" t="s">
        <v>683</v>
      </c>
      <c r="D319" s="205" t="s">
        <v>130</v>
      </c>
      <c r="E319" s="162" t="s">
        <v>684</v>
      </c>
      <c r="F319" s="163" t="s">
        <v>685</v>
      </c>
      <c r="G319" s="164" t="s">
        <v>336</v>
      </c>
      <c r="H319" s="193"/>
      <c r="I319" s="166"/>
      <c r="J319" s="167" t="n">
        <f aca="false">ROUND(I319*H319,2)</f>
        <v>0</v>
      </c>
      <c r="K319" s="163" t="s">
        <v>134</v>
      </c>
      <c r="L319" s="23"/>
      <c r="M319" s="168"/>
      <c r="N319" s="169" t="s">
        <v>40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210</v>
      </c>
      <c r="AT319" s="172" t="s">
        <v>130</v>
      </c>
      <c r="AU319" s="172" t="s">
        <v>82</v>
      </c>
      <c r="AY319" s="3" t="s">
        <v>128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80</v>
      </c>
      <c r="BK319" s="173" t="n">
        <f aca="false">ROUND(I319*H319,2)</f>
        <v>0</v>
      </c>
      <c r="BL319" s="3" t="s">
        <v>210</v>
      </c>
      <c r="BM319" s="172" t="s">
        <v>686</v>
      </c>
    </row>
    <row r="320" s="146" customFormat="true" ht="22.8" hidden="false" customHeight="true" outlineLevel="0" collapsed="false">
      <c r="B320" s="147"/>
      <c r="D320" s="148" t="s">
        <v>74</v>
      </c>
      <c r="E320" s="158" t="s">
        <v>687</v>
      </c>
      <c r="F320" s="158" t="s">
        <v>688</v>
      </c>
      <c r="I320" s="150"/>
      <c r="J320" s="159" t="n">
        <f aca="false">BK320</f>
        <v>0</v>
      </c>
      <c r="L320" s="147"/>
      <c r="M320" s="152"/>
      <c r="N320" s="153"/>
      <c r="O320" s="153"/>
      <c r="P320" s="154" t="n">
        <f aca="false">SUM(P321:P336)</f>
        <v>0</v>
      </c>
      <c r="Q320" s="153"/>
      <c r="R320" s="154" t="n">
        <f aca="false">SUM(R321:R336)</f>
        <v>0.367864</v>
      </c>
      <c r="S320" s="153"/>
      <c r="T320" s="155" t="n">
        <f aca="false">SUM(T321:T336)</f>
        <v>0</v>
      </c>
      <c r="AR320" s="148" t="s">
        <v>82</v>
      </c>
      <c r="AT320" s="156" t="s">
        <v>74</v>
      </c>
      <c r="AU320" s="156" t="s">
        <v>80</v>
      </c>
      <c r="AY320" s="148" t="s">
        <v>128</v>
      </c>
      <c r="BK320" s="157" t="n">
        <f aca="false">SUM(BK321:BK336)</f>
        <v>0</v>
      </c>
    </row>
    <row r="321" s="27" customFormat="true" ht="16.5" hidden="false" customHeight="true" outlineLevel="0" collapsed="false">
      <c r="A321" s="22"/>
      <c r="B321" s="160"/>
      <c r="C321" s="205" t="s">
        <v>689</v>
      </c>
      <c r="D321" s="205" t="s">
        <v>130</v>
      </c>
      <c r="E321" s="162" t="s">
        <v>690</v>
      </c>
      <c r="F321" s="163" t="s">
        <v>691</v>
      </c>
      <c r="G321" s="164" t="s">
        <v>173</v>
      </c>
      <c r="H321" s="165" t="n">
        <v>9.8</v>
      </c>
      <c r="I321" s="166"/>
      <c r="J321" s="167" t="n">
        <f aca="false">ROUND(I321*H321,2)</f>
        <v>0</v>
      </c>
      <c r="K321" s="163" t="s">
        <v>134</v>
      </c>
      <c r="L321" s="23"/>
      <c r="M321" s="168"/>
      <c r="N321" s="169" t="s">
        <v>40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210</v>
      </c>
      <c r="AT321" s="172" t="s">
        <v>130</v>
      </c>
      <c r="AU321" s="172" t="s">
        <v>82</v>
      </c>
      <c r="AY321" s="3" t="s">
        <v>128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80</v>
      </c>
      <c r="BK321" s="173" t="n">
        <f aca="false">ROUND(I321*H321,2)</f>
        <v>0</v>
      </c>
      <c r="BL321" s="3" t="s">
        <v>210</v>
      </c>
      <c r="BM321" s="172" t="s">
        <v>692</v>
      </c>
    </row>
    <row r="322" s="174" customFormat="true" ht="12.8" hidden="false" customHeight="false" outlineLevel="0" collapsed="false">
      <c r="B322" s="175"/>
      <c r="D322" s="110" t="s">
        <v>137</v>
      </c>
      <c r="E322" s="177"/>
      <c r="F322" s="178" t="s">
        <v>208</v>
      </c>
      <c r="H322" s="179" t="n">
        <v>9.8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137</v>
      </c>
      <c r="AU322" s="177" t="s">
        <v>82</v>
      </c>
      <c r="AV322" s="174" t="s">
        <v>82</v>
      </c>
      <c r="AW322" s="174" t="s">
        <v>31</v>
      </c>
      <c r="AX322" s="174" t="s">
        <v>80</v>
      </c>
      <c r="AY322" s="177" t="s">
        <v>128</v>
      </c>
    </row>
    <row r="323" s="27" customFormat="true" ht="16.5" hidden="false" customHeight="true" outlineLevel="0" collapsed="false">
      <c r="A323" s="22"/>
      <c r="B323" s="160"/>
      <c r="C323" s="205" t="s">
        <v>693</v>
      </c>
      <c r="D323" s="205" t="s">
        <v>130</v>
      </c>
      <c r="E323" s="162" t="s">
        <v>694</v>
      </c>
      <c r="F323" s="163" t="s">
        <v>695</v>
      </c>
      <c r="G323" s="164" t="s">
        <v>173</v>
      </c>
      <c r="H323" s="165" t="n">
        <v>9.8</v>
      </c>
      <c r="I323" s="166"/>
      <c r="J323" s="167" t="n">
        <f aca="false">ROUND(I323*H323,2)</f>
        <v>0</v>
      </c>
      <c r="K323" s="163" t="s">
        <v>134</v>
      </c>
      <c r="L323" s="23"/>
      <c r="M323" s="168"/>
      <c r="N323" s="169" t="s">
        <v>40</v>
      </c>
      <c r="O323" s="60"/>
      <c r="P323" s="170" t="n">
        <f aca="false">O323*H323</f>
        <v>0</v>
      </c>
      <c r="Q323" s="170" t="n">
        <v>0.0003</v>
      </c>
      <c r="R323" s="170" t="n">
        <f aca="false">Q323*H323</f>
        <v>0.00294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210</v>
      </c>
      <c r="AT323" s="172" t="s">
        <v>130</v>
      </c>
      <c r="AU323" s="172" t="s">
        <v>82</v>
      </c>
      <c r="AY323" s="3" t="s">
        <v>128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80</v>
      </c>
      <c r="BK323" s="173" t="n">
        <f aca="false">ROUND(I323*H323,2)</f>
        <v>0</v>
      </c>
      <c r="BL323" s="3" t="s">
        <v>210</v>
      </c>
      <c r="BM323" s="172" t="s">
        <v>696</v>
      </c>
    </row>
    <row r="324" s="174" customFormat="true" ht="12.8" hidden="false" customHeight="false" outlineLevel="0" collapsed="false">
      <c r="B324" s="175"/>
      <c r="D324" s="110" t="s">
        <v>137</v>
      </c>
      <c r="E324" s="177"/>
      <c r="F324" s="178" t="s">
        <v>208</v>
      </c>
      <c r="H324" s="179" t="n">
        <v>9.8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137</v>
      </c>
      <c r="AU324" s="177" t="s">
        <v>82</v>
      </c>
      <c r="AV324" s="174" t="s">
        <v>82</v>
      </c>
      <c r="AW324" s="174" t="s">
        <v>31</v>
      </c>
      <c r="AX324" s="174" t="s">
        <v>80</v>
      </c>
      <c r="AY324" s="177" t="s">
        <v>128</v>
      </c>
    </row>
    <row r="325" s="27" customFormat="true" ht="21.75" hidden="false" customHeight="true" outlineLevel="0" collapsed="false">
      <c r="A325" s="22"/>
      <c r="B325" s="160"/>
      <c r="C325" s="205" t="s">
        <v>697</v>
      </c>
      <c r="D325" s="205" t="s">
        <v>130</v>
      </c>
      <c r="E325" s="162" t="s">
        <v>698</v>
      </c>
      <c r="F325" s="163" t="s">
        <v>699</v>
      </c>
      <c r="G325" s="164" t="s">
        <v>173</v>
      </c>
      <c r="H325" s="165" t="n">
        <v>9.8</v>
      </c>
      <c r="I325" s="166"/>
      <c r="J325" s="167" t="n">
        <f aca="false">ROUND(I325*H325,2)</f>
        <v>0</v>
      </c>
      <c r="K325" s="163" t="s">
        <v>134</v>
      </c>
      <c r="L325" s="23"/>
      <c r="M325" s="168"/>
      <c r="N325" s="169" t="s">
        <v>40</v>
      </c>
      <c r="O325" s="60"/>
      <c r="P325" s="170" t="n">
        <f aca="false">O325*H325</f>
        <v>0</v>
      </c>
      <c r="Q325" s="170" t="n">
        <v>0.00455</v>
      </c>
      <c r="R325" s="170" t="n">
        <f aca="false">Q325*H325</f>
        <v>0.04459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210</v>
      </c>
      <c r="AT325" s="172" t="s">
        <v>130</v>
      </c>
      <c r="AU325" s="172" t="s">
        <v>82</v>
      </c>
      <c r="AY325" s="3" t="s">
        <v>128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80</v>
      </c>
      <c r="BK325" s="173" t="n">
        <f aca="false">ROUND(I325*H325,2)</f>
        <v>0</v>
      </c>
      <c r="BL325" s="3" t="s">
        <v>210</v>
      </c>
      <c r="BM325" s="172" t="s">
        <v>700</v>
      </c>
    </row>
    <row r="326" s="27" customFormat="true" ht="37.8" hidden="false" customHeight="true" outlineLevel="0" collapsed="false">
      <c r="A326" s="22"/>
      <c r="B326" s="160"/>
      <c r="C326" s="205" t="s">
        <v>701</v>
      </c>
      <c r="D326" s="205" t="s">
        <v>130</v>
      </c>
      <c r="E326" s="162" t="s">
        <v>702</v>
      </c>
      <c r="F326" s="163" t="s">
        <v>703</v>
      </c>
      <c r="G326" s="164" t="s">
        <v>173</v>
      </c>
      <c r="H326" s="165" t="n">
        <v>9.8</v>
      </c>
      <c r="I326" s="166"/>
      <c r="J326" s="167" t="n">
        <f aca="false">ROUND(I326*H326,2)</f>
        <v>0</v>
      </c>
      <c r="K326" s="163" t="s">
        <v>134</v>
      </c>
      <c r="L326" s="23"/>
      <c r="M326" s="168"/>
      <c r="N326" s="169" t="s">
        <v>40</v>
      </c>
      <c r="O326" s="60"/>
      <c r="P326" s="170" t="n">
        <f aca="false">O326*H326</f>
        <v>0</v>
      </c>
      <c r="Q326" s="170" t="n">
        <v>0.009</v>
      </c>
      <c r="R326" s="170" t="n">
        <f aca="false">Q326*H326</f>
        <v>0.0882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210</v>
      </c>
      <c r="AT326" s="172" t="s">
        <v>130</v>
      </c>
      <c r="AU326" s="172" t="s">
        <v>82</v>
      </c>
      <c r="AY326" s="3" t="s">
        <v>128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80</v>
      </c>
      <c r="BK326" s="173" t="n">
        <f aca="false">ROUND(I326*H326,2)</f>
        <v>0</v>
      </c>
      <c r="BL326" s="3" t="s">
        <v>210</v>
      </c>
      <c r="BM326" s="172" t="s">
        <v>704</v>
      </c>
    </row>
    <row r="327" s="174" customFormat="true" ht="12.8" hidden="false" customHeight="false" outlineLevel="0" collapsed="false">
      <c r="B327" s="175"/>
      <c r="D327" s="110" t="s">
        <v>137</v>
      </c>
      <c r="E327" s="177"/>
      <c r="F327" s="178" t="s">
        <v>208</v>
      </c>
      <c r="H327" s="179" t="n">
        <v>9.8</v>
      </c>
      <c r="I327" s="180"/>
      <c r="L327" s="175"/>
      <c r="M327" s="181"/>
      <c r="N327" s="182"/>
      <c r="O327" s="182"/>
      <c r="P327" s="182"/>
      <c r="Q327" s="182"/>
      <c r="R327" s="182"/>
      <c r="S327" s="182"/>
      <c r="T327" s="183"/>
      <c r="AT327" s="177" t="s">
        <v>137</v>
      </c>
      <c r="AU327" s="177" t="s">
        <v>82</v>
      </c>
      <c r="AV327" s="174" t="s">
        <v>82</v>
      </c>
      <c r="AW327" s="174" t="s">
        <v>31</v>
      </c>
      <c r="AX327" s="174" t="s">
        <v>80</v>
      </c>
      <c r="AY327" s="177" t="s">
        <v>128</v>
      </c>
    </row>
    <row r="328" s="27" customFormat="true" ht="37.8" hidden="false" customHeight="true" outlineLevel="0" collapsed="false">
      <c r="A328" s="22"/>
      <c r="B328" s="160"/>
      <c r="C328" s="206" t="s">
        <v>705</v>
      </c>
      <c r="D328" s="206" t="s">
        <v>465</v>
      </c>
      <c r="E328" s="196" t="s">
        <v>706</v>
      </c>
      <c r="F328" s="197" t="s">
        <v>707</v>
      </c>
      <c r="G328" s="198" t="s">
        <v>173</v>
      </c>
      <c r="H328" s="199" t="n">
        <v>11.27</v>
      </c>
      <c r="I328" s="200"/>
      <c r="J328" s="201" t="n">
        <f aca="false">ROUND(I328*H328,2)</f>
        <v>0</v>
      </c>
      <c r="K328" s="197" t="s">
        <v>134</v>
      </c>
      <c r="L328" s="202"/>
      <c r="M328" s="203"/>
      <c r="N328" s="204" t="s">
        <v>40</v>
      </c>
      <c r="O328" s="60"/>
      <c r="P328" s="170" t="n">
        <f aca="false">O328*H328</f>
        <v>0</v>
      </c>
      <c r="Q328" s="170" t="n">
        <v>0.0192</v>
      </c>
      <c r="R328" s="170" t="n">
        <f aca="false">Q328*H328</f>
        <v>0.216384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279</v>
      </c>
      <c r="AT328" s="172" t="s">
        <v>465</v>
      </c>
      <c r="AU328" s="172" t="s">
        <v>82</v>
      </c>
      <c r="AY328" s="3" t="s">
        <v>128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80</v>
      </c>
      <c r="BK328" s="173" t="n">
        <f aca="false">ROUND(I328*H328,2)</f>
        <v>0</v>
      </c>
      <c r="BL328" s="3" t="s">
        <v>210</v>
      </c>
      <c r="BM328" s="172" t="s">
        <v>708</v>
      </c>
    </row>
    <row r="329" s="174" customFormat="true" ht="12.8" hidden="false" customHeight="false" outlineLevel="0" collapsed="false">
      <c r="B329" s="175"/>
      <c r="D329" s="110" t="s">
        <v>137</v>
      </c>
      <c r="F329" s="178" t="s">
        <v>709</v>
      </c>
      <c r="H329" s="179" t="n">
        <v>11.27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137</v>
      </c>
      <c r="AU329" s="177" t="s">
        <v>82</v>
      </c>
      <c r="AV329" s="174" t="s">
        <v>82</v>
      </c>
      <c r="AW329" s="174" t="s">
        <v>2</v>
      </c>
      <c r="AX329" s="174" t="s">
        <v>80</v>
      </c>
      <c r="AY329" s="177" t="s">
        <v>128</v>
      </c>
    </row>
    <row r="330" s="27" customFormat="true" ht="24.15" hidden="false" customHeight="true" outlineLevel="0" collapsed="false">
      <c r="A330" s="22"/>
      <c r="B330" s="160"/>
      <c r="C330" s="205" t="s">
        <v>710</v>
      </c>
      <c r="D330" s="205" t="s">
        <v>130</v>
      </c>
      <c r="E330" s="162" t="s">
        <v>711</v>
      </c>
      <c r="F330" s="163" t="s">
        <v>712</v>
      </c>
      <c r="G330" s="164" t="s">
        <v>173</v>
      </c>
      <c r="H330" s="165" t="n">
        <v>9.8</v>
      </c>
      <c r="I330" s="166"/>
      <c r="J330" s="167" t="n">
        <f aca="false">ROUND(I330*H330,2)</f>
        <v>0</v>
      </c>
      <c r="K330" s="163" t="s">
        <v>134</v>
      </c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210</v>
      </c>
      <c r="AT330" s="172" t="s">
        <v>130</v>
      </c>
      <c r="AU330" s="172" t="s">
        <v>82</v>
      </c>
      <c r="AY330" s="3" t="s">
        <v>128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80</v>
      </c>
      <c r="BK330" s="173" t="n">
        <f aca="false">ROUND(I330*H330,2)</f>
        <v>0</v>
      </c>
      <c r="BL330" s="3" t="s">
        <v>210</v>
      </c>
      <c r="BM330" s="172" t="s">
        <v>713</v>
      </c>
    </row>
    <row r="331" s="27" customFormat="true" ht="37.8" hidden="false" customHeight="true" outlineLevel="0" collapsed="false">
      <c r="A331" s="22"/>
      <c r="B331" s="160"/>
      <c r="C331" s="205" t="s">
        <v>714</v>
      </c>
      <c r="D331" s="205" t="s">
        <v>130</v>
      </c>
      <c r="E331" s="162" t="s">
        <v>715</v>
      </c>
      <c r="F331" s="163" t="s">
        <v>716</v>
      </c>
      <c r="G331" s="164" t="s">
        <v>173</v>
      </c>
      <c r="H331" s="165" t="n">
        <v>9.8</v>
      </c>
      <c r="I331" s="166"/>
      <c r="J331" s="167" t="n">
        <f aca="false">ROUND(I331*H331,2)</f>
        <v>0</v>
      </c>
      <c r="K331" s="163" t="s">
        <v>134</v>
      </c>
      <c r="L331" s="23"/>
      <c r="M331" s="168"/>
      <c r="N331" s="169" t="s">
        <v>40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210</v>
      </c>
      <c r="AT331" s="172" t="s">
        <v>130</v>
      </c>
      <c r="AU331" s="172" t="s">
        <v>82</v>
      </c>
      <c r="AY331" s="3" t="s">
        <v>128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80</v>
      </c>
      <c r="BK331" s="173" t="n">
        <f aca="false">ROUND(I331*H331,2)</f>
        <v>0</v>
      </c>
      <c r="BL331" s="3" t="s">
        <v>210</v>
      </c>
      <c r="BM331" s="172" t="s">
        <v>717</v>
      </c>
    </row>
    <row r="332" s="27" customFormat="true" ht="24.15" hidden="false" customHeight="true" outlineLevel="0" collapsed="false">
      <c r="A332" s="22"/>
      <c r="B332" s="160"/>
      <c r="C332" s="205" t="s">
        <v>718</v>
      </c>
      <c r="D332" s="205" t="s">
        <v>130</v>
      </c>
      <c r="E332" s="162" t="s">
        <v>719</v>
      </c>
      <c r="F332" s="163" t="s">
        <v>720</v>
      </c>
      <c r="G332" s="164" t="s">
        <v>173</v>
      </c>
      <c r="H332" s="165" t="n">
        <v>10.5</v>
      </c>
      <c r="I332" s="166"/>
      <c r="J332" s="167" t="n">
        <f aca="false">ROUND(I332*H332,2)</f>
        <v>0</v>
      </c>
      <c r="K332" s="163" t="s">
        <v>134</v>
      </c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0.0015</v>
      </c>
      <c r="R332" s="170" t="n">
        <f aca="false">Q332*H332</f>
        <v>0.01575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210</v>
      </c>
      <c r="AT332" s="172" t="s">
        <v>130</v>
      </c>
      <c r="AU332" s="172" t="s">
        <v>82</v>
      </c>
      <c r="AY332" s="3" t="s">
        <v>128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80</v>
      </c>
      <c r="BK332" s="173" t="n">
        <f aca="false">ROUND(I332*H332,2)</f>
        <v>0</v>
      </c>
      <c r="BL332" s="3" t="s">
        <v>210</v>
      </c>
      <c r="BM332" s="172" t="s">
        <v>721</v>
      </c>
    </row>
    <row r="333" s="174" customFormat="true" ht="12.8" hidden="false" customHeight="false" outlineLevel="0" collapsed="false">
      <c r="B333" s="175"/>
      <c r="D333" s="110" t="s">
        <v>137</v>
      </c>
      <c r="E333" s="177"/>
      <c r="F333" s="178" t="s">
        <v>722</v>
      </c>
      <c r="H333" s="179" t="n">
        <v>10.5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77" t="s">
        <v>137</v>
      </c>
      <c r="AU333" s="177" t="s">
        <v>82</v>
      </c>
      <c r="AV333" s="174" t="s">
        <v>82</v>
      </c>
      <c r="AW333" s="174" t="s">
        <v>31</v>
      </c>
      <c r="AX333" s="174" t="s">
        <v>80</v>
      </c>
      <c r="AY333" s="177" t="s">
        <v>128</v>
      </c>
    </row>
    <row r="334" s="27" customFormat="true" ht="16.5" hidden="false" customHeight="true" outlineLevel="0" collapsed="false">
      <c r="A334" s="22"/>
      <c r="B334" s="160"/>
      <c r="C334" s="205" t="s">
        <v>723</v>
      </c>
      <c r="D334" s="205" t="s">
        <v>130</v>
      </c>
      <c r="E334" s="162" t="s">
        <v>724</v>
      </c>
      <c r="F334" s="163" t="s">
        <v>725</v>
      </c>
      <c r="G334" s="164" t="s">
        <v>173</v>
      </c>
      <c r="H334" s="165" t="n">
        <v>23.75</v>
      </c>
      <c r="I334" s="166"/>
      <c r="J334" s="167" t="n">
        <f aca="false">ROUND(I334*H334,2)</f>
        <v>0</v>
      </c>
      <c r="K334" s="163"/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210</v>
      </c>
      <c r="AT334" s="172" t="s">
        <v>130</v>
      </c>
      <c r="AU334" s="172" t="s">
        <v>82</v>
      </c>
      <c r="AY334" s="3" t="s">
        <v>128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80</v>
      </c>
      <c r="BK334" s="173" t="n">
        <f aca="false">ROUND(I334*H334,2)</f>
        <v>0</v>
      </c>
      <c r="BL334" s="3" t="s">
        <v>210</v>
      </c>
      <c r="BM334" s="172" t="s">
        <v>726</v>
      </c>
    </row>
    <row r="335" s="174" customFormat="true" ht="12.8" hidden="false" customHeight="false" outlineLevel="0" collapsed="false">
      <c r="B335" s="175"/>
      <c r="D335" s="110" t="s">
        <v>137</v>
      </c>
      <c r="E335" s="177"/>
      <c r="F335" s="178" t="s">
        <v>727</v>
      </c>
      <c r="H335" s="179" t="n">
        <v>23.75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77" t="s">
        <v>137</v>
      </c>
      <c r="AU335" s="177" t="s">
        <v>82</v>
      </c>
      <c r="AV335" s="174" t="s">
        <v>82</v>
      </c>
      <c r="AW335" s="174" t="s">
        <v>31</v>
      </c>
      <c r="AX335" s="174" t="s">
        <v>80</v>
      </c>
      <c r="AY335" s="177" t="s">
        <v>128</v>
      </c>
    </row>
    <row r="336" s="27" customFormat="true" ht="24.15" hidden="false" customHeight="true" outlineLevel="0" collapsed="false">
      <c r="A336" s="22"/>
      <c r="B336" s="160"/>
      <c r="C336" s="205" t="s">
        <v>728</v>
      </c>
      <c r="D336" s="205" t="s">
        <v>130</v>
      </c>
      <c r="E336" s="162" t="s">
        <v>729</v>
      </c>
      <c r="F336" s="163" t="s">
        <v>730</v>
      </c>
      <c r="G336" s="164" t="s">
        <v>336</v>
      </c>
      <c r="H336" s="193"/>
      <c r="I336" s="166"/>
      <c r="J336" s="167" t="n">
        <f aca="false">ROUND(I336*H336,2)</f>
        <v>0</v>
      </c>
      <c r="K336" s="163" t="s">
        <v>134</v>
      </c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210</v>
      </c>
      <c r="AT336" s="172" t="s">
        <v>130</v>
      </c>
      <c r="AU336" s="172" t="s">
        <v>82</v>
      </c>
      <c r="AY336" s="3" t="s">
        <v>128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80</v>
      </c>
      <c r="BK336" s="173" t="n">
        <f aca="false">ROUND(I336*H336,2)</f>
        <v>0</v>
      </c>
      <c r="BL336" s="3" t="s">
        <v>210</v>
      </c>
      <c r="BM336" s="172" t="s">
        <v>731</v>
      </c>
    </row>
    <row r="337" s="146" customFormat="true" ht="22.8" hidden="false" customHeight="true" outlineLevel="0" collapsed="false">
      <c r="B337" s="147"/>
      <c r="D337" s="148" t="s">
        <v>74</v>
      </c>
      <c r="E337" s="158" t="s">
        <v>732</v>
      </c>
      <c r="F337" s="158" t="s">
        <v>733</v>
      </c>
      <c r="I337" s="150"/>
      <c r="J337" s="159" t="n">
        <f aca="false">BK337</f>
        <v>0</v>
      </c>
      <c r="L337" s="147"/>
      <c r="M337" s="152"/>
      <c r="N337" s="153"/>
      <c r="O337" s="153"/>
      <c r="P337" s="154" t="n">
        <f aca="false">SUM(P338:P362)</f>
        <v>0</v>
      </c>
      <c r="Q337" s="153"/>
      <c r="R337" s="154" t="n">
        <f aca="false">SUM(R338:R362)</f>
        <v>0.23831742</v>
      </c>
      <c r="S337" s="153"/>
      <c r="T337" s="155" t="n">
        <f aca="false">SUM(T338:T362)</f>
        <v>0.09465</v>
      </c>
      <c r="AR337" s="148" t="s">
        <v>82</v>
      </c>
      <c r="AT337" s="156" t="s">
        <v>74</v>
      </c>
      <c r="AU337" s="156" t="s">
        <v>80</v>
      </c>
      <c r="AY337" s="148" t="s">
        <v>128</v>
      </c>
      <c r="BK337" s="157" t="n">
        <f aca="false">SUM(BK338:BK362)</f>
        <v>0</v>
      </c>
    </row>
    <row r="338" s="27" customFormat="true" ht="24.15" hidden="false" customHeight="true" outlineLevel="0" collapsed="false">
      <c r="A338" s="22"/>
      <c r="B338" s="160"/>
      <c r="C338" s="205" t="s">
        <v>734</v>
      </c>
      <c r="D338" s="205" t="s">
        <v>130</v>
      </c>
      <c r="E338" s="162" t="s">
        <v>735</v>
      </c>
      <c r="F338" s="163" t="s">
        <v>736</v>
      </c>
      <c r="G338" s="164" t="s">
        <v>173</v>
      </c>
      <c r="H338" s="165" t="n">
        <v>20.75</v>
      </c>
      <c r="I338" s="166"/>
      <c r="J338" s="167" t="n">
        <f aca="false">ROUND(I338*H338,2)</f>
        <v>0</v>
      </c>
      <c r="K338" s="163" t="s">
        <v>134</v>
      </c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210</v>
      </c>
      <c r="AT338" s="172" t="s">
        <v>130</v>
      </c>
      <c r="AU338" s="172" t="s">
        <v>82</v>
      </c>
      <c r="AY338" s="3" t="s">
        <v>128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80</v>
      </c>
      <c r="BK338" s="173" t="n">
        <f aca="false">ROUND(I338*H338,2)</f>
        <v>0</v>
      </c>
      <c r="BL338" s="3" t="s">
        <v>210</v>
      </c>
      <c r="BM338" s="172" t="s">
        <v>737</v>
      </c>
    </row>
    <row r="339" s="174" customFormat="true" ht="12.8" hidden="false" customHeight="false" outlineLevel="0" collapsed="false">
      <c r="B339" s="175"/>
      <c r="D339" s="110" t="s">
        <v>137</v>
      </c>
      <c r="E339" s="177"/>
      <c r="F339" s="178" t="s">
        <v>738</v>
      </c>
      <c r="H339" s="179" t="n">
        <v>20.75</v>
      </c>
      <c r="I339" s="180"/>
      <c r="L339" s="175"/>
      <c r="M339" s="181"/>
      <c r="N339" s="182"/>
      <c r="O339" s="182"/>
      <c r="P339" s="182"/>
      <c r="Q339" s="182"/>
      <c r="R339" s="182"/>
      <c r="S339" s="182"/>
      <c r="T339" s="183"/>
      <c r="AT339" s="177" t="s">
        <v>137</v>
      </c>
      <c r="AU339" s="177" t="s">
        <v>82</v>
      </c>
      <c r="AV339" s="174" t="s">
        <v>82</v>
      </c>
      <c r="AW339" s="174" t="s">
        <v>31</v>
      </c>
      <c r="AX339" s="174" t="s">
        <v>80</v>
      </c>
      <c r="AY339" s="177" t="s">
        <v>128</v>
      </c>
    </row>
    <row r="340" s="27" customFormat="true" ht="24.15" hidden="false" customHeight="true" outlineLevel="0" collapsed="false">
      <c r="A340" s="22"/>
      <c r="B340" s="160"/>
      <c r="C340" s="205" t="s">
        <v>739</v>
      </c>
      <c r="D340" s="205" t="s">
        <v>130</v>
      </c>
      <c r="E340" s="162" t="s">
        <v>740</v>
      </c>
      <c r="F340" s="163" t="s">
        <v>741</v>
      </c>
      <c r="G340" s="164" t="s">
        <v>173</v>
      </c>
      <c r="H340" s="165" t="n">
        <v>3.24</v>
      </c>
      <c r="I340" s="166"/>
      <c r="J340" s="167" t="n">
        <f aca="false">ROUND(I340*H340,2)</f>
        <v>0</v>
      </c>
      <c r="K340" s="163" t="s">
        <v>134</v>
      </c>
      <c r="L340" s="23"/>
      <c r="M340" s="168"/>
      <c r="N340" s="169" t="s">
        <v>40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210</v>
      </c>
      <c r="AT340" s="172" t="s">
        <v>130</v>
      </c>
      <c r="AU340" s="172" t="s">
        <v>82</v>
      </c>
      <c r="AY340" s="3" t="s">
        <v>128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80</v>
      </c>
      <c r="BK340" s="173" t="n">
        <f aca="false">ROUND(I340*H340,2)</f>
        <v>0</v>
      </c>
      <c r="BL340" s="3" t="s">
        <v>210</v>
      </c>
      <c r="BM340" s="172" t="s">
        <v>742</v>
      </c>
    </row>
    <row r="341" s="174" customFormat="true" ht="12.8" hidden="false" customHeight="false" outlineLevel="0" collapsed="false">
      <c r="B341" s="175"/>
      <c r="D341" s="110" t="s">
        <v>137</v>
      </c>
      <c r="E341" s="177"/>
      <c r="F341" s="178" t="s">
        <v>743</v>
      </c>
      <c r="H341" s="179" t="n">
        <v>3.24</v>
      </c>
      <c r="I341" s="180"/>
      <c r="L341" s="175"/>
      <c r="M341" s="181"/>
      <c r="N341" s="182"/>
      <c r="O341" s="182"/>
      <c r="P341" s="182"/>
      <c r="Q341" s="182"/>
      <c r="R341" s="182"/>
      <c r="S341" s="182"/>
      <c r="T341" s="183"/>
      <c r="AT341" s="177" t="s">
        <v>137</v>
      </c>
      <c r="AU341" s="177" t="s">
        <v>82</v>
      </c>
      <c r="AV341" s="174" t="s">
        <v>82</v>
      </c>
      <c r="AW341" s="174" t="s">
        <v>31</v>
      </c>
      <c r="AX341" s="174" t="s">
        <v>80</v>
      </c>
      <c r="AY341" s="177" t="s">
        <v>128</v>
      </c>
    </row>
    <row r="342" s="27" customFormat="true" ht="24.15" hidden="false" customHeight="true" outlineLevel="0" collapsed="false">
      <c r="A342" s="22"/>
      <c r="B342" s="160"/>
      <c r="C342" s="205" t="s">
        <v>744</v>
      </c>
      <c r="D342" s="205" t="s">
        <v>130</v>
      </c>
      <c r="E342" s="162" t="s">
        <v>745</v>
      </c>
      <c r="F342" s="163" t="s">
        <v>746</v>
      </c>
      <c r="G342" s="164" t="s">
        <v>173</v>
      </c>
      <c r="H342" s="165" t="n">
        <v>20.75</v>
      </c>
      <c r="I342" s="166"/>
      <c r="J342" s="167" t="n">
        <f aca="false">ROUND(I342*H342,2)</f>
        <v>0</v>
      </c>
      <c r="K342" s="163" t="s">
        <v>134</v>
      </c>
      <c r="L342" s="23"/>
      <c r="M342" s="168"/>
      <c r="N342" s="169" t="s">
        <v>40</v>
      </c>
      <c r="O342" s="60"/>
      <c r="P342" s="170" t="n">
        <f aca="false">O342*H342</f>
        <v>0</v>
      </c>
      <c r="Q342" s="170" t="n">
        <v>3E-005</v>
      </c>
      <c r="R342" s="170" t="n">
        <f aca="false">Q342*H342</f>
        <v>0.0006225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210</v>
      </c>
      <c r="AT342" s="172" t="s">
        <v>130</v>
      </c>
      <c r="AU342" s="172" t="s">
        <v>82</v>
      </c>
      <c r="AY342" s="3" t="s">
        <v>128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80</v>
      </c>
      <c r="BK342" s="173" t="n">
        <f aca="false">ROUND(I342*H342,2)</f>
        <v>0</v>
      </c>
      <c r="BL342" s="3" t="s">
        <v>210</v>
      </c>
      <c r="BM342" s="172" t="s">
        <v>747</v>
      </c>
    </row>
    <row r="343" s="27" customFormat="true" ht="24.15" hidden="false" customHeight="true" outlineLevel="0" collapsed="false">
      <c r="A343" s="22"/>
      <c r="B343" s="160"/>
      <c r="C343" s="205" t="s">
        <v>748</v>
      </c>
      <c r="D343" s="205" t="s">
        <v>130</v>
      </c>
      <c r="E343" s="162" t="s">
        <v>749</v>
      </c>
      <c r="F343" s="163" t="s">
        <v>750</v>
      </c>
      <c r="G343" s="164" t="s">
        <v>173</v>
      </c>
      <c r="H343" s="165" t="n">
        <v>3.24</v>
      </c>
      <c r="I343" s="166"/>
      <c r="J343" s="167" t="n">
        <f aca="false">ROUND(I343*H343,2)</f>
        <v>0</v>
      </c>
      <c r="K343" s="163" t="s">
        <v>134</v>
      </c>
      <c r="L343" s="23"/>
      <c r="M343" s="168"/>
      <c r="N343" s="169" t="s">
        <v>40</v>
      </c>
      <c r="O343" s="60"/>
      <c r="P343" s="170" t="n">
        <f aca="false">O343*H343</f>
        <v>0</v>
      </c>
      <c r="Q343" s="170" t="n">
        <v>5E-005</v>
      </c>
      <c r="R343" s="170" t="n">
        <f aca="false">Q343*H343</f>
        <v>0.000162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210</v>
      </c>
      <c r="AT343" s="172" t="s">
        <v>130</v>
      </c>
      <c r="AU343" s="172" t="s">
        <v>82</v>
      </c>
      <c r="AY343" s="3" t="s">
        <v>128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80</v>
      </c>
      <c r="BK343" s="173" t="n">
        <f aca="false">ROUND(I343*H343,2)</f>
        <v>0</v>
      </c>
      <c r="BL343" s="3" t="s">
        <v>210</v>
      </c>
      <c r="BM343" s="172" t="s">
        <v>751</v>
      </c>
    </row>
    <row r="344" s="27" customFormat="true" ht="33" hidden="false" customHeight="true" outlineLevel="0" collapsed="false">
      <c r="A344" s="22"/>
      <c r="B344" s="160"/>
      <c r="C344" s="205" t="s">
        <v>752</v>
      </c>
      <c r="D344" s="205" t="s">
        <v>130</v>
      </c>
      <c r="E344" s="162" t="s">
        <v>753</v>
      </c>
      <c r="F344" s="163" t="s">
        <v>754</v>
      </c>
      <c r="G344" s="164" t="s">
        <v>173</v>
      </c>
      <c r="H344" s="165" t="n">
        <v>20.75</v>
      </c>
      <c r="I344" s="166"/>
      <c r="J344" s="167" t="n">
        <f aca="false">ROUND(I344*H344,2)</f>
        <v>0</v>
      </c>
      <c r="K344" s="163" t="s">
        <v>134</v>
      </c>
      <c r="L344" s="23"/>
      <c r="M344" s="168"/>
      <c r="N344" s="169" t="s">
        <v>40</v>
      </c>
      <c r="O344" s="60"/>
      <c r="P344" s="170" t="n">
        <f aca="false">O344*H344</f>
        <v>0</v>
      </c>
      <c r="Q344" s="170" t="n">
        <v>0.00758</v>
      </c>
      <c r="R344" s="170" t="n">
        <f aca="false">Q344*H344</f>
        <v>0.157285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210</v>
      </c>
      <c r="AT344" s="172" t="s">
        <v>130</v>
      </c>
      <c r="AU344" s="172" t="s">
        <v>82</v>
      </c>
      <c r="AY344" s="3" t="s">
        <v>128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80</v>
      </c>
      <c r="BK344" s="173" t="n">
        <f aca="false">ROUND(I344*H344,2)</f>
        <v>0</v>
      </c>
      <c r="BL344" s="3" t="s">
        <v>210</v>
      </c>
      <c r="BM344" s="172" t="s">
        <v>755</v>
      </c>
    </row>
    <row r="345" s="27" customFormat="true" ht="16.5" hidden="false" customHeight="true" outlineLevel="0" collapsed="false">
      <c r="A345" s="22"/>
      <c r="B345" s="160"/>
      <c r="C345" s="205" t="s">
        <v>756</v>
      </c>
      <c r="D345" s="205" t="s">
        <v>130</v>
      </c>
      <c r="E345" s="162" t="s">
        <v>757</v>
      </c>
      <c r="F345" s="163" t="s">
        <v>758</v>
      </c>
      <c r="G345" s="164" t="s">
        <v>173</v>
      </c>
      <c r="H345" s="165" t="n">
        <v>20.75</v>
      </c>
      <c r="I345" s="166"/>
      <c r="J345" s="167" t="n">
        <f aca="false">ROUND(I345*H345,2)</f>
        <v>0</v>
      </c>
      <c r="K345" s="163" t="s">
        <v>134</v>
      </c>
      <c r="L345" s="23"/>
      <c r="M345" s="168"/>
      <c r="N345" s="169" t="s">
        <v>40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0.003</v>
      </c>
      <c r="T345" s="171" t="n">
        <f aca="false">S345*H345</f>
        <v>0.06225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210</v>
      </c>
      <c r="AT345" s="172" t="s">
        <v>130</v>
      </c>
      <c r="AU345" s="172" t="s">
        <v>82</v>
      </c>
      <c r="AY345" s="3" t="s">
        <v>128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80</v>
      </c>
      <c r="BK345" s="173" t="n">
        <f aca="false">ROUND(I345*H345,2)</f>
        <v>0</v>
      </c>
      <c r="BL345" s="3" t="s">
        <v>210</v>
      </c>
      <c r="BM345" s="172" t="s">
        <v>759</v>
      </c>
    </row>
    <row r="346" s="174" customFormat="true" ht="12.8" hidden="false" customHeight="false" outlineLevel="0" collapsed="false">
      <c r="B346" s="175"/>
      <c r="D346" s="110" t="s">
        <v>137</v>
      </c>
      <c r="E346" s="177"/>
      <c r="F346" s="178" t="s">
        <v>760</v>
      </c>
      <c r="H346" s="179" t="n">
        <v>20.75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77" t="s">
        <v>137</v>
      </c>
      <c r="AU346" s="177" t="s">
        <v>82</v>
      </c>
      <c r="AV346" s="174" t="s">
        <v>82</v>
      </c>
      <c r="AW346" s="174" t="s">
        <v>31</v>
      </c>
      <c r="AX346" s="174" t="s">
        <v>80</v>
      </c>
      <c r="AY346" s="177" t="s">
        <v>128</v>
      </c>
    </row>
    <row r="347" s="27" customFormat="true" ht="16.5" hidden="false" customHeight="true" outlineLevel="0" collapsed="false">
      <c r="A347" s="22"/>
      <c r="B347" s="160"/>
      <c r="C347" s="205" t="s">
        <v>761</v>
      </c>
      <c r="D347" s="205" t="s">
        <v>130</v>
      </c>
      <c r="E347" s="162" t="s">
        <v>762</v>
      </c>
      <c r="F347" s="163" t="s">
        <v>763</v>
      </c>
      <c r="G347" s="164" t="s">
        <v>173</v>
      </c>
      <c r="H347" s="165" t="n">
        <v>20.75</v>
      </c>
      <c r="I347" s="166"/>
      <c r="J347" s="167" t="n">
        <f aca="false">ROUND(I347*H347,2)</f>
        <v>0</v>
      </c>
      <c r="K347" s="163" t="s">
        <v>134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0.0003</v>
      </c>
      <c r="R347" s="170" t="n">
        <f aca="false">Q347*H347</f>
        <v>0.006225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210</v>
      </c>
      <c r="AT347" s="172" t="s">
        <v>130</v>
      </c>
      <c r="AU347" s="172" t="s">
        <v>82</v>
      </c>
      <c r="AY347" s="3" t="s">
        <v>128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80</v>
      </c>
      <c r="BK347" s="173" t="n">
        <f aca="false">ROUND(I347*H347,2)</f>
        <v>0</v>
      </c>
      <c r="BL347" s="3" t="s">
        <v>210</v>
      </c>
      <c r="BM347" s="172" t="s">
        <v>764</v>
      </c>
    </row>
    <row r="348" s="27" customFormat="true" ht="16.5" hidden="false" customHeight="true" outlineLevel="0" collapsed="false">
      <c r="A348" s="22"/>
      <c r="B348" s="160"/>
      <c r="C348" s="206" t="s">
        <v>765</v>
      </c>
      <c r="D348" s="206" t="s">
        <v>465</v>
      </c>
      <c r="E348" s="196" t="s">
        <v>766</v>
      </c>
      <c r="F348" s="197" t="s">
        <v>767</v>
      </c>
      <c r="G348" s="198" t="s">
        <v>173</v>
      </c>
      <c r="H348" s="199" t="n">
        <v>26.389</v>
      </c>
      <c r="I348" s="200"/>
      <c r="J348" s="201" t="n">
        <f aca="false">ROUND(I348*H348,2)</f>
        <v>0</v>
      </c>
      <c r="K348" s="197" t="s">
        <v>134</v>
      </c>
      <c r="L348" s="202"/>
      <c r="M348" s="203"/>
      <c r="N348" s="204" t="s">
        <v>40</v>
      </c>
      <c r="O348" s="60"/>
      <c r="P348" s="170" t="n">
        <f aca="false">O348*H348</f>
        <v>0</v>
      </c>
      <c r="Q348" s="170" t="n">
        <v>0.00264</v>
      </c>
      <c r="R348" s="170" t="n">
        <f aca="false">Q348*H348</f>
        <v>0.06966696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279</v>
      </c>
      <c r="AT348" s="172" t="s">
        <v>465</v>
      </c>
      <c r="AU348" s="172" t="s">
        <v>82</v>
      </c>
      <c r="AY348" s="3" t="s">
        <v>128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80</v>
      </c>
      <c r="BK348" s="173" t="n">
        <f aca="false">ROUND(I348*H348,2)</f>
        <v>0</v>
      </c>
      <c r="BL348" s="3" t="s">
        <v>210</v>
      </c>
      <c r="BM348" s="172" t="s">
        <v>768</v>
      </c>
    </row>
    <row r="349" s="174" customFormat="true" ht="12.8" hidden="false" customHeight="false" outlineLevel="0" collapsed="false">
      <c r="B349" s="175"/>
      <c r="D349" s="110" t="s">
        <v>137</v>
      </c>
      <c r="E349" s="177"/>
      <c r="F349" s="178" t="s">
        <v>769</v>
      </c>
      <c r="H349" s="179" t="n">
        <v>23.99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137</v>
      </c>
      <c r="AU349" s="177" t="s">
        <v>82</v>
      </c>
      <c r="AV349" s="174" t="s">
        <v>82</v>
      </c>
      <c r="AW349" s="174" t="s">
        <v>31</v>
      </c>
      <c r="AX349" s="174" t="s">
        <v>80</v>
      </c>
      <c r="AY349" s="177" t="s">
        <v>128</v>
      </c>
    </row>
    <row r="350" s="174" customFormat="true" ht="12.8" hidden="false" customHeight="false" outlineLevel="0" collapsed="false">
      <c r="B350" s="175"/>
      <c r="D350" s="110" t="s">
        <v>137</v>
      </c>
      <c r="F350" s="178" t="s">
        <v>770</v>
      </c>
      <c r="H350" s="179" t="n">
        <v>26.389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137</v>
      </c>
      <c r="AU350" s="177" t="s">
        <v>82</v>
      </c>
      <c r="AV350" s="174" t="s">
        <v>82</v>
      </c>
      <c r="AW350" s="174" t="s">
        <v>2</v>
      </c>
      <c r="AX350" s="174" t="s">
        <v>80</v>
      </c>
      <c r="AY350" s="177" t="s">
        <v>128</v>
      </c>
    </row>
    <row r="351" s="27" customFormat="true" ht="24.15" hidden="false" customHeight="true" outlineLevel="0" collapsed="false">
      <c r="A351" s="22"/>
      <c r="B351" s="160"/>
      <c r="C351" s="205" t="s">
        <v>771</v>
      </c>
      <c r="D351" s="205" t="s">
        <v>130</v>
      </c>
      <c r="E351" s="162" t="s">
        <v>772</v>
      </c>
      <c r="F351" s="163" t="s">
        <v>773</v>
      </c>
      <c r="G351" s="164" t="s">
        <v>231</v>
      </c>
      <c r="H351" s="165" t="n">
        <v>15.2</v>
      </c>
      <c r="I351" s="166"/>
      <c r="J351" s="167" t="n">
        <f aca="false">ROUND(I351*H351,2)</f>
        <v>0</v>
      </c>
      <c r="K351" s="163"/>
      <c r="L351" s="23"/>
      <c r="M351" s="168"/>
      <c r="N351" s="169" t="s">
        <v>40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210</v>
      </c>
      <c r="AT351" s="172" t="s">
        <v>130</v>
      </c>
      <c r="AU351" s="172" t="s">
        <v>82</v>
      </c>
      <c r="AY351" s="3" t="s">
        <v>128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80</v>
      </c>
      <c r="BK351" s="173" t="n">
        <f aca="false">ROUND(I351*H351,2)</f>
        <v>0</v>
      </c>
      <c r="BL351" s="3" t="s">
        <v>210</v>
      </c>
      <c r="BM351" s="172" t="s">
        <v>774</v>
      </c>
    </row>
    <row r="352" s="27" customFormat="true" ht="24.15" hidden="false" customHeight="true" outlineLevel="0" collapsed="false">
      <c r="A352" s="22"/>
      <c r="B352" s="160"/>
      <c r="C352" s="205" t="s">
        <v>775</v>
      </c>
      <c r="D352" s="205" t="s">
        <v>130</v>
      </c>
      <c r="E352" s="162" t="s">
        <v>776</v>
      </c>
      <c r="F352" s="163" t="s">
        <v>777</v>
      </c>
      <c r="G352" s="164" t="s">
        <v>231</v>
      </c>
      <c r="H352" s="165" t="n">
        <v>10.8</v>
      </c>
      <c r="I352" s="166"/>
      <c r="J352" s="167" t="n">
        <f aca="false">ROUND(I352*H352,2)</f>
        <v>0</v>
      </c>
      <c r="K352" s="163" t="s">
        <v>134</v>
      </c>
      <c r="L352" s="23"/>
      <c r="M352" s="168"/>
      <c r="N352" s="169" t="s">
        <v>40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0.003</v>
      </c>
      <c r="T352" s="171" t="n">
        <f aca="false">S352*H352</f>
        <v>0.0324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210</v>
      </c>
      <c r="AT352" s="172" t="s">
        <v>130</v>
      </c>
      <c r="AU352" s="172" t="s">
        <v>82</v>
      </c>
      <c r="AY352" s="3" t="s">
        <v>128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80</v>
      </c>
      <c r="BK352" s="173" t="n">
        <f aca="false">ROUND(I352*H352,2)</f>
        <v>0</v>
      </c>
      <c r="BL352" s="3" t="s">
        <v>210</v>
      </c>
      <c r="BM352" s="172" t="s">
        <v>778</v>
      </c>
    </row>
    <row r="353" s="174" customFormat="true" ht="12.8" hidden="false" customHeight="false" outlineLevel="0" collapsed="false">
      <c r="B353" s="175"/>
      <c r="D353" s="110" t="s">
        <v>137</v>
      </c>
      <c r="E353" s="177"/>
      <c r="F353" s="178" t="s">
        <v>779</v>
      </c>
      <c r="H353" s="179" t="n">
        <v>10.8</v>
      </c>
      <c r="I353" s="180"/>
      <c r="L353" s="175"/>
      <c r="M353" s="181"/>
      <c r="N353" s="182"/>
      <c r="O353" s="182"/>
      <c r="P353" s="182"/>
      <c r="Q353" s="182"/>
      <c r="R353" s="182"/>
      <c r="S353" s="182"/>
      <c r="T353" s="183"/>
      <c r="AT353" s="177" t="s">
        <v>137</v>
      </c>
      <c r="AU353" s="177" t="s">
        <v>82</v>
      </c>
      <c r="AV353" s="174" t="s">
        <v>82</v>
      </c>
      <c r="AW353" s="174" t="s">
        <v>31</v>
      </c>
      <c r="AX353" s="174" t="s">
        <v>80</v>
      </c>
      <c r="AY353" s="177" t="s">
        <v>128</v>
      </c>
    </row>
    <row r="354" s="27" customFormat="true" ht="21.75" hidden="false" customHeight="true" outlineLevel="0" collapsed="false">
      <c r="A354" s="22"/>
      <c r="B354" s="160"/>
      <c r="C354" s="205" t="s">
        <v>780</v>
      </c>
      <c r="D354" s="205" t="s">
        <v>130</v>
      </c>
      <c r="E354" s="162" t="s">
        <v>781</v>
      </c>
      <c r="F354" s="163" t="s">
        <v>782</v>
      </c>
      <c r="G354" s="164" t="s">
        <v>231</v>
      </c>
      <c r="H354" s="165" t="n">
        <v>10.8</v>
      </c>
      <c r="I354" s="166"/>
      <c r="J354" s="167" t="n">
        <f aca="false">ROUND(I354*H354,2)</f>
        <v>0</v>
      </c>
      <c r="K354" s="163" t="s">
        <v>134</v>
      </c>
      <c r="L354" s="23"/>
      <c r="M354" s="168"/>
      <c r="N354" s="169" t="s">
        <v>40</v>
      </c>
      <c r="O354" s="60"/>
      <c r="P354" s="170" t="n">
        <f aca="false">O354*H354</f>
        <v>0</v>
      </c>
      <c r="Q354" s="170" t="n">
        <v>0.00012</v>
      </c>
      <c r="R354" s="170" t="n">
        <f aca="false">Q354*H354</f>
        <v>0.001296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210</v>
      </c>
      <c r="AT354" s="172" t="s">
        <v>130</v>
      </c>
      <c r="AU354" s="172" t="s">
        <v>82</v>
      </c>
      <c r="AY354" s="3" t="s">
        <v>128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80</v>
      </c>
      <c r="BK354" s="173" t="n">
        <f aca="false">ROUND(I354*H354,2)</f>
        <v>0</v>
      </c>
      <c r="BL354" s="3" t="s">
        <v>210</v>
      </c>
      <c r="BM354" s="172" t="s">
        <v>783</v>
      </c>
    </row>
    <row r="355" s="174" customFormat="true" ht="12.8" hidden="false" customHeight="false" outlineLevel="0" collapsed="false">
      <c r="B355" s="175"/>
      <c r="D355" s="110" t="s">
        <v>137</v>
      </c>
      <c r="E355" s="177"/>
      <c r="F355" s="178" t="s">
        <v>779</v>
      </c>
      <c r="H355" s="179" t="n">
        <v>10.8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137</v>
      </c>
      <c r="AU355" s="177" t="s">
        <v>82</v>
      </c>
      <c r="AV355" s="174" t="s">
        <v>82</v>
      </c>
      <c r="AW355" s="174" t="s">
        <v>31</v>
      </c>
      <c r="AX355" s="174" t="s">
        <v>80</v>
      </c>
      <c r="AY355" s="177" t="s">
        <v>128</v>
      </c>
    </row>
    <row r="356" s="27" customFormat="true" ht="16.5" hidden="false" customHeight="true" outlineLevel="0" collapsed="false">
      <c r="A356" s="22"/>
      <c r="B356" s="160"/>
      <c r="C356" s="205" t="s">
        <v>784</v>
      </c>
      <c r="D356" s="205" t="s">
        <v>130</v>
      </c>
      <c r="E356" s="162" t="s">
        <v>785</v>
      </c>
      <c r="F356" s="163" t="s">
        <v>786</v>
      </c>
      <c r="G356" s="164" t="s">
        <v>231</v>
      </c>
      <c r="H356" s="165" t="n">
        <v>19.58</v>
      </c>
      <c r="I356" s="166"/>
      <c r="J356" s="167" t="n">
        <f aca="false">ROUND(I356*H356,2)</f>
        <v>0</v>
      </c>
      <c r="K356" s="163"/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1E-005</v>
      </c>
      <c r="R356" s="170" t="n">
        <f aca="false">Q356*H356</f>
        <v>0.0001958</v>
      </c>
      <c r="S356" s="170" t="n">
        <v>0</v>
      </c>
      <c r="T356" s="171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210</v>
      </c>
      <c r="AT356" s="172" t="s">
        <v>130</v>
      </c>
      <c r="AU356" s="172" t="s">
        <v>82</v>
      </c>
      <c r="AY356" s="3" t="s">
        <v>128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80</v>
      </c>
      <c r="BK356" s="173" t="n">
        <f aca="false">ROUND(I356*H356,2)</f>
        <v>0</v>
      </c>
      <c r="BL356" s="3" t="s">
        <v>210</v>
      </c>
      <c r="BM356" s="172" t="s">
        <v>787</v>
      </c>
    </row>
    <row r="357" s="174" customFormat="true" ht="12.8" hidden="false" customHeight="false" outlineLevel="0" collapsed="false">
      <c r="B357" s="175"/>
      <c r="D357" s="110" t="s">
        <v>137</v>
      </c>
      <c r="E357" s="177"/>
      <c r="F357" s="178" t="s">
        <v>788</v>
      </c>
      <c r="H357" s="179" t="n">
        <v>19.58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137</v>
      </c>
      <c r="AU357" s="177" t="s">
        <v>82</v>
      </c>
      <c r="AV357" s="174" t="s">
        <v>82</v>
      </c>
      <c r="AW357" s="174" t="s">
        <v>31</v>
      </c>
      <c r="AX357" s="174" t="s">
        <v>80</v>
      </c>
      <c r="AY357" s="177" t="s">
        <v>128</v>
      </c>
    </row>
    <row r="358" s="27" customFormat="true" ht="16.5" hidden="false" customHeight="true" outlineLevel="0" collapsed="false">
      <c r="A358" s="22"/>
      <c r="B358" s="160"/>
      <c r="C358" s="205" t="s">
        <v>789</v>
      </c>
      <c r="D358" s="205" t="s">
        <v>130</v>
      </c>
      <c r="E358" s="162" t="s">
        <v>790</v>
      </c>
      <c r="F358" s="163" t="s">
        <v>791</v>
      </c>
      <c r="G358" s="164" t="s">
        <v>231</v>
      </c>
      <c r="H358" s="165" t="n">
        <v>10.8</v>
      </c>
      <c r="I358" s="166"/>
      <c r="J358" s="167" t="n">
        <f aca="false">ROUND(I358*H358,2)</f>
        <v>0</v>
      </c>
      <c r="K358" s="163" t="s">
        <v>134</v>
      </c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210</v>
      </c>
      <c r="AT358" s="172" t="s">
        <v>130</v>
      </c>
      <c r="AU358" s="172" t="s">
        <v>82</v>
      </c>
      <c r="AY358" s="3" t="s">
        <v>128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80</v>
      </c>
      <c r="BK358" s="173" t="n">
        <f aca="false">ROUND(I358*H358,2)</f>
        <v>0</v>
      </c>
      <c r="BL358" s="3" t="s">
        <v>210</v>
      </c>
      <c r="BM358" s="172" t="s">
        <v>792</v>
      </c>
    </row>
    <row r="359" s="174" customFormat="true" ht="12.8" hidden="false" customHeight="false" outlineLevel="0" collapsed="false">
      <c r="B359" s="175"/>
      <c r="D359" s="110" t="s">
        <v>137</v>
      </c>
      <c r="E359" s="177"/>
      <c r="F359" s="178" t="s">
        <v>779</v>
      </c>
      <c r="H359" s="179" t="n">
        <v>10.8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137</v>
      </c>
      <c r="AU359" s="177" t="s">
        <v>82</v>
      </c>
      <c r="AV359" s="174" t="s">
        <v>82</v>
      </c>
      <c r="AW359" s="174" t="s">
        <v>31</v>
      </c>
      <c r="AX359" s="174" t="s">
        <v>80</v>
      </c>
      <c r="AY359" s="177" t="s">
        <v>128</v>
      </c>
    </row>
    <row r="360" s="27" customFormat="true" ht="16.5" hidden="false" customHeight="true" outlineLevel="0" collapsed="false">
      <c r="A360" s="22"/>
      <c r="B360" s="160"/>
      <c r="C360" s="206" t="s">
        <v>793</v>
      </c>
      <c r="D360" s="206" t="s">
        <v>465</v>
      </c>
      <c r="E360" s="196" t="s">
        <v>794</v>
      </c>
      <c r="F360" s="197" t="s">
        <v>795</v>
      </c>
      <c r="G360" s="198" t="s">
        <v>231</v>
      </c>
      <c r="H360" s="199" t="n">
        <v>11.016</v>
      </c>
      <c r="I360" s="200"/>
      <c r="J360" s="201" t="n">
        <f aca="false">ROUND(I360*H360,2)</f>
        <v>0</v>
      </c>
      <c r="K360" s="197" t="s">
        <v>134</v>
      </c>
      <c r="L360" s="202"/>
      <c r="M360" s="203"/>
      <c r="N360" s="204" t="s">
        <v>40</v>
      </c>
      <c r="O360" s="60"/>
      <c r="P360" s="170" t="n">
        <f aca="false">O360*H360</f>
        <v>0</v>
      </c>
      <c r="Q360" s="170" t="n">
        <v>0.00026</v>
      </c>
      <c r="R360" s="170" t="n">
        <f aca="false">Q360*H360</f>
        <v>0.00286416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279</v>
      </c>
      <c r="AT360" s="172" t="s">
        <v>465</v>
      </c>
      <c r="AU360" s="172" t="s">
        <v>82</v>
      </c>
      <c r="AY360" s="3" t="s">
        <v>128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80</v>
      </c>
      <c r="BK360" s="173" t="n">
        <f aca="false">ROUND(I360*H360,2)</f>
        <v>0</v>
      </c>
      <c r="BL360" s="3" t="s">
        <v>210</v>
      </c>
      <c r="BM360" s="172" t="s">
        <v>796</v>
      </c>
    </row>
    <row r="361" s="174" customFormat="true" ht="12.8" hidden="false" customHeight="false" outlineLevel="0" collapsed="false">
      <c r="B361" s="175"/>
      <c r="D361" s="110" t="s">
        <v>137</v>
      </c>
      <c r="F361" s="178" t="s">
        <v>797</v>
      </c>
      <c r="H361" s="179" t="n">
        <v>11.016</v>
      </c>
      <c r="I361" s="180"/>
      <c r="L361" s="175"/>
      <c r="M361" s="181"/>
      <c r="N361" s="182"/>
      <c r="O361" s="182"/>
      <c r="P361" s="182"/>
      <c r="Q361" s="182"/>
      <c r="R361" s="182"/>
      <c r="S361" s="182"/>
      <c r="T361" s="183"/>
      <c r="AT361" s="177" t="s">
        <v>137</v>
      </c>
      <c r="AU361" s="177" t="s">
        <v>82</v>
      </c>
      <c r="AV361" s="174" t="s">
        <v>82</v>
      </c>
      <c r="AW361" s="174" t="s">
        <v>2</v>
      </c>
      <c r="AX361" s="174" t="s">
        <v>80</v>
      </c>
      <c r="AY361" s="177" t="s">
        <v>128</v>
      </c>
    </row>
    <row r="362" s="27" customFormat="true" ht="24.15" hidden="false" customHeight="true" outlineLevel="0" collapsed="false">
      <c r="A362" s="22"/>
      <c r="B362" s="160"/>
      <c r="C362" s="205" t="s">
        <v>798</v>
      </c>
      <c r="D362" s="205" t="s">
        <v>130</v>
      </c>
      <c r="E362" s="162" t="s">
        <v>799</v>
      </c>
      <c r="F362" s="163" t="s">
        <v>800</v>
      </c>
      <c r="G362" s="164" t="s">
        <v>336</v>
      </c>
      <c r="H362" s="193"/>
      <c r="I362" s="166"/>
      <c r="J362" s="167" t="n">
        <f aca="false">ROUND(I362*H362,2)</f>
        <v>0</v>
      </c>
      <c r="K362" s="163" t="s">
        <v>134</v>
      </c>
      <c r="L362" s="23"/>
      <c r="M362" s="168"/>
      <c r="N362" s="169" t="s">
        <v>40</v>
      </c>
      <c r="O362" s="60"/>
      <c r="P362" s="170" t="n">
        <f aca="false">O362*H362</f>
        <v>0</v>
      </c>
      <c r="Q362" s="170" t="n">
        <v>0</v>
      </c>
      <c r="R362" s="170" t="n">
        <f aca="false">Q362*H362</f>
        <v>0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210</v>
      </c>
      <c r="AT362" s="172" t="s">
        <v>130</v>
      </c>
      <c r="AU362" s="172" t="s">
        <v>82</v>
      </c>
      <c r="AY362" s="3" t="s">
        <v>128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80</v>
      </c>
      <c r="BK362" s="173" t="n">
        <f aca="false">ROUND(I362*H362,2)</f>
        <v>0</v>
      </c>
      <c r="BL362" s="3" t="s">
        <v>210</v>
      </c>
      <c r="BM362" s="172" t="s">
        <v>801</v>
      </c>
    </row>
    <row r="363" s="146" customFormat="true" ht="22.8" hidden="false" customHeight="true" outlineLevel="0" collapsed="false">
      <c r="B363" s="147"/>
      <c r="D363" s="148" t="s">
        <v>74</v>
      </c>
      <c r="E363" s="158" t="s">
        <v>802</v>
      </c>
      <c r="F363" s="158" t="s">
        <v>803</v>
      </c>
      <c r="I363" s="150"/>
      <c r="J363" s="159" t="n">
        <f aca="false">BK363</f>
        <v>0</v>
      </c>
      <c r="L363" s="147"/>
      <c r="M363" s="152"/>
      <c r="N363" s="153"/>
      <c r="O363" s="153"/>
      <c r="P363" s="154" t="n">
        <f aca="false">SUM(P364:P376)</f>
        <v>0</v>
      </c>
      <c r="Q363" s="153"/>
      <c r="R363" s="154" t="n">
        <f aca="false">SUM(R364:R376)</f>
        <v>0.443988</v>
      </c>
      <c r="S363" s="153"/>
      <c r="T363" s="155" t="n">
        <f aca="false">SUM(T364:T376)</f>
        <v>0</v>
      </c>
      <c r="AR363" s="148" t="s">
        <v>82</v>
      </c>
      <c r="AT363" s="156" t="s">
        <v>74</v>
      </c>
      <c r="AU363" s="156" t="s">
        <v>80</v>
      </c>
      <c r="AY363" s="148" t="s">
        <v>128</v>
      </c>
      <c r="BK363" s="157" t="n">
        <f aca="false">SUM(BK364:BK376)</f>
        <v>0</v>
      </c>
    </row>
    <row r="364" s="27" customFormat="true" ht="16.5" hidden="false" customHeight="true" outlineLevel="0" collapsed="false">
      <c r="A364" s="22"/>
      <c r="B364" s="160"/>
      <c r="C364" s="205" t="s">
        <v>804</v>
      </c>
      <c r="D364" s="205" t="s">
        <v>130</v>
      </c>
      <c r="E364" s="162" t="s">
        <v>805</v>
      </c>
      <c r="F364" s="163" t="s">
        <v>806</v>
      </c>
      <c r="G364" s="164" t="s">
        <v>173</v>
      </c>
      <c r="H364" s="165" t="n">
        <v>13.56</v>
      </c>
      <c r="I364" s="166"/>
      <c r="J364" s="167" t="n">
        <f aca="false">ROUND(I364*H364,2)</f>
        <v>0</v>
      </c>
      <c r="K364" s="163" t="s">
        <v>134</v>
      </c>
      <c r="L364" s="23"/>
      <c r="M364" s="168"/>
      <c r="N364" s="169" t="s">
        <v>40</v>
      </c>
      <c r="O364" s="60"/>
      <c r="P364" s="170" t="n">
        <f aca="false">O364*H364</f>
        <v>0</v>
      </c>
      <c r="Q364" s="170" t="n">
        <v>0.0003</v>
      </c>
      <c r="R364" s="170" t="n">
        <f aca="false">Q364*H364</f>
        <v>0.004068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210</v>
      </c>
      <c r="AT364" s="172" t="s">
        <v>130</v>
      </c>
      <c r="AU364" s="172" t="s">
        <v>82</v>
      </c>
      <c r="AY364" s="3" t="s">
        <v>128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80</v>
      </c>
      <c r="BK364" s="173" t="n">
        <f aca="false">ROUND(I364*H364,2)</f>
        <v>0</v>
      </c>
      <c r="BL364" s="3" t="s">
        <v>210</v>
      </c>
      <c r="BM364" s="172" t="s">
        <v>807</v>
      </c>
    </row>
    <row r="365" s="174" customFormat="true" ht="12.8" hidden="false" customHeight="false" outlineLevel="0" collapsed="false">
      <c r="B365" s="175"/>
      <c r="D365" s="110" t="s">
        <v>137</v>
      </c>
      <c r="E365" s="177"/>
      <c r="F365" s="178" t="s">
        <v>808</v>
      </c>
      <c r="H365" s="179" t="n">
        <v>13.56</v>
      </c>
      <c r="I365" s="180"/>
      <c r="L365" s="175"/>
      <c r="M365" s="181"/>
      <c r="N365" s="182"/>
      <c r="O365" s="182"/>
      <c r="P365" s="182"/>
      <c r="Q365" s="182"/>
      <c r="R365" s="182"/>
      <c r="S365" s="182"/>
      <c r="T365" s="183"/>
      <c r="AT365" s="177" t="s">
        <v>137</v>
      </c>
      <c r="AU365" s="177" t="s">
        <v>82</v>
      </c>
      <c r="AV365" s="174" t="s">
        <v>82</v>
      </c>
      <c r="AW365" s="174" t="s">
        <v>31</v>
      </c>
      <c r="AX365" s="174" t="s">
        <v>80</v>
      </c>
      <c r="AY365" s="177" t="s">
        <v>128</v>
      </c>
    </row>
    <row r="366" s="27" customFormat="true" ht="24.15" hidden="false" customHeight="true" outlineLevel="0" collapsed="false">
      <c r="A366" s="22"/>
      <c r="B366" s="160"/>
      <c r="C366" s="205" t="s">
        <v>809</v>
      </c>
      <c r="D366" s="205" t="s">
        <v>130</v>
      </c>
      <c r="E366" s="162" t="s">
        <v>810</v>
      </c>
      <c r="F366" s="163" t="s">
        <v>811</v>
      </c>
      <c r="G366" s="164" t="s">
        <v>173</v>
      </c>
      <c r="H366" s="165" t="n">
        <v>4</v>
      </c>
      <c r="I366" s="166"/>
      <c r="J366" s="167" t="n">
        <f aca="false">ROUND(I366*H366,2)</f>
        <v>0</v>
      </c>
      <c r="K366" s="163" t="s">
        <v>134</v>
      </c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0.0015</v>
      </c>
      <c r="R366" s="170" t="n">
        <f aca="false">Q366*H366</f>
        <v>0.006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210</v>
      </c>
      <c r="AT366" s="172" t="s">
        <v>130</v>
      </c>
      <c r="AU366" s="172" t="s">
        <v>82</v>
      </c>
      <c r="AY366" s="3" t="s">
        <v>128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80</v>
      </c>
      <c r="BK366" s="173" t="n">
        <f aca="false">ROUND(I366*H366,2)</f>
        <v>0</v>
      </c>
      <c r="BL366" s="3" t="s">
        <v>210</v>
      </c>
      <c r="BM366" s="172" t="s">
        <v>812</v>
      </c>
    </row>
    <row r="367" s="174" customFormat="true" ht="12.8" hidden="false" customHeight="false" outlineLevel="0" collapsed="false">
      <c r="B367" s="175"/>
      <c r="D367" s="110" t="s">
        <v>137</v>
      </c>
      <c r="E367" s="177"/>
      <c r="F367" s="178" t="s">
        <v>813</v>
      </c>
      <c r="H367" s="179" t="n">
        <v>4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137</v>
      </c>
      <c r="AU367" s="177" t="s">
        <v>82</v>
      </c>
      <c r="AV367" s="174" t="s">
        <v>82</v>
      </c>
      <c r="AW367" s="174" t="s">
        <v>31</v>
      </c>
      <c r="AX367" s="174" t="s">
        <v>80</v>
      </c>
      <c r="AY367" s="177" t="s">
        <v>128</v>
      </c>
    </row>
    <row r="368" s="27" customFormat="true" ht="37.8" hidden="false" customHeight="true" outlineLevel="0" collapsed="false">
      <c r="A368" s="22"/>
      <c r="B368" s="160"/>
      <c r="C368" s="205" t="s">
        <v>814</v>
      </c>
      <c r="D368" s="205" t="s">
        <v>130</v>
      </c>
      <c r="E368" s="162" t="s">
        <v>815</v>
      </c>
      <c r="F368" s="163" t="s">
        <v>816</v>
      </c>
      <c r="G368" s="164" t="s">
        <v>173</v>
      </c>
      <c r="H368" s="165" t="n">
        <v>13.56</v>
      </c>
      <c r="I368" s="166"/>
      <c r="J368" s="167" t="n">
        <f aca="false">ROUND(I368*H368,2)</f>
        <v>0</v>
      </c>
      <c r="K368" s="163" t="s">
        <v>134</v>
      </c>
      <c r="L368" s="23"/>
      <c r="M368" s="168"/>
      <c r="N368" s="169" t="s">
        <v>40</v>
      </c>
      <c r="O368" s="60"/>
      <c r="P368" s="170" t="n">
        <f aca="false">O368*H368</f>
        <v>0</v>
      </c>
      <c r="Q368" s="170" t="n">
        <v>0.009</v>
      </c>
      <c r="R368" s="170" t="n">
        <f aca="false">Q368*H368</f>
        <v>0.12204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210</v>
      </c>
      <c r="AT368" s="172" t="s">
        <v>130</v>
      </c>
      <c r="AU368" s="172" t="s">
        <v>82</v>
      </c>
      <c r="AY368" s="3" t="s">
        <v>128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80</v>
      </c>
      <c r="BK368" s="173" t="n">
        <f aca="false">ROUND(I368*H368,2)</f>
        <v>0</v>
      </c>
      <c r="BL368" s="3" t="s">
        <v>210</v>
      </c>
      <c r="BM368" s="172" t="s">
        <v>817</v>
      </c>
    </row>
    <row r="369" s="174" customFormat="true" ht="12.8" hidden="false" customHeight="false" outlineLevel="0" collapsed="false">
      <c r="B369" s="175"/>
      <c r="D369" s="110" t="s">
        <v>137</v>
      </c>
      <c r="E369" s="177"/>
      <c r="F369" s="178" t="s">
        <v>818</v>
      </c>
      <c r="H369" s="179" t="n">
        <v>11.4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137</v>
      </c>
      <c r="AU369" s="177" t="s">
        <v>82</v>
      </c>
      <c r="AV369" s="174" t="s">
        <v>82</v>
      </c>
      <c r="AW369" s="174" t="s">
        <v>31</v>
      </c>
      <c r="AX369" s="174" t="s">
        <v>75</v>
      </c>
      <c r="AY369" s="177" t="s">
        <v>128</v>
      </c>
    </row>
    <row r="370" s="174" customFormat="true" ht="12.8" hidden="false" customHeight="false" outlineLevel="0" collapsed="false">
      <c r="B370" s="175"/>
      <c r="D370" s="110" t="s">
        <v>137</v>
      </c>
      <c r="E370" s="177"/>
      <c r="F370" s="178" t="s">
        <v>819</v>
      </c>
      <c r="H370" s="179" t="n">
        <v>2.16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137</v>
      </c>
      <c r="AU370" s="177" t="s">
        <v>82</v>
      </c>
      <c r="AV370" s="174" t="s">
        <v>82</v>
      </c>
      <c r="AW370" s="174" t="s">
        <v>31</v>
      </c>
      <c r="AX370" s="174" t="s">
        <v>75</v>
      </c>
      <c r="AY370" s="177" t="s">
        <v>128</v>
      </c>
    </row>
    <row r="371" s="184" customFormat="true" ht="12.8" hidden="false" customHeight="false" outlineLevel="0" collapsed="false">
      <c r="B371" s="185"/>
      <c r="D371" s="110" t="s">
        <v>137</v>
      </c>
      <c r="E371" s="186"/>
      <c r="F371" s="187" t="s">
        <v>177</v>
      </c>
      <c r="H371" s="188" t="n">
        <v>13.56</v>
      </c>
      <c r="I371" s="189"/>
      <c r="L371" s="185"/>
      <c r="M371" s="190"/>
      <c r="N371" s="191"/>
      <c r="O371" s="191"/>
      <c r="P371" s="191"/>
      <c r="Q371" s="191"/>
      <c r="R371" s="191"/>
      <c r="S371" s="191"/>
      <c r="T371" s="192"/>
      <c r="AT371" s="186" t="s">
        <v>137</v>
      </c>
      <c r="AU371" s="186" t="s">
        <v>82</v>
      </c>
      <c r="AV371" s="184" t="s">
        <v>135</v>
      </c>
      <c r="AW371" s="184" t="s">
        <v>31</v>
      </c>
      <c r="AX371" s="184" t="s">
        <v>80</v>
      </c>
      <c r="AY371" s="186" t="s">
        <v>128</v>
      </c>
    </row>
    <row r="372" s="27" customFormat="true" ht="24.15" hidden="false" customHeight="true" outlineLevel="0" collapsed="false">
      <c r="A372" s="22"/>
      <c r="B372" s="160"/>
      <c r="C372" s="206" t="s">
        <v>820</v>
      </c>
      <c r="D372" s="206" t="s">
        <v>465</v>
      </c>
      <c r="E372" s="196" t="s">
        <v>821</v>
      </c>
      <c r="F372" s="197" t="s">
        <v>822</v>
      </c>
      <c r="G372" s="198" t="s">
        <v>173</v>
      </c>
      <c r="H372" s="199" t="n">
        <v>15.594</v>
      </c>
      <c r="I372" s="200"/>
      <c r="J372" s="201" t="n">
        <f aca="false">ROUND(I372*H372,2)</f>
        <v>0</v>
      </c>
      <c r="K372" s="197" t="s">
        <v>134</v>
      </c>
      <c r="L372" s="202"/>
      <c r="M372" s="203"/>
      <c r="N372" s="204" t="s">
        <v>40</v>
      </c>
      <c r="O372" s="60"/>
      <c r="P372" s="170" t="n">
        <f aca="false">O372*H372</f>
        <v>0</v>
      </c>
      <c r="Q372" s="170" t="n">
        <v>0.02</v>
      </c>
      <c r="R372" s="170" t="n">
        <f aca="false">Q372*H372</f>
        <v>0.31188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279</v>
      </c>
      <c r="AT372" s="172" t="s">
        <v>465</v>
      </c>
      <c r="AU372" s="172" t="s">
        <v>82</v>
      </c>
      <c r="AY372" s="3" t="s">
        <v>128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80</v>
      </c>
      <c r="BK372" s="173" t="n">
        <f aca="false">ROUND(I372*H372,2)</f>
        <v>0</v>
      </c>
      <c r="BL372" s="3" t="s">
        <v>210</v>
      </c>
      <c r="BM372" s="172" t="s">
        <v>823</v>
      </c>
    </row>
    <row r="373" s="174" customFormat="true" ht="12.8" hidden="false" customHeight="false" outlineLevel="0" collapsed="false">
      <c r="B373" s="175"/>
      <c r="D373" s="110" t="s">
        <v>137</v>
      </c>
      <c r="F373" s="178" t="s">
        <v>824</v>
      </c>
      <c r="H373" s="179" t="n">
        <v>15.594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137</v>
      </c>
      <c r="AU373" s="177" t="s">
        <v>82</v>
      </c>
      <c r="AV373" s="174" t="s">
        <v>82</v>
      </c>
      <c r="AW373" s="174" t="s">
        <v>2</v>
      </c>
      <c r="AX373" s="174" t="s">
        <v>80</v>
      </c>
      <c r="AY373" s="177" t="s">
        <v>128</v>
      </c>
    </row>
    <row r="374" s="27" customFormat="true" ht="24.15" hidden="false" customHeight="true" outlineLevel="0" collapsed="false">
      <c r="A374" s="22"/>
      <c r="B374" s="160"/>
      <c r="C374" s="205" t="s">
        <v>825</v>
      </c>
      <c r="D374" s="205" t="s">
        <v>130</v>
      </c>
      <c r="E374" s="162" t="s">
        <v>826</v>
      </c>
      <c r="F374" s="163" t="s">
        <v>827</v>
      </c>
      <c r="G374" s="164" t="s">
        <v>173</v>
      </c>
      <c r="H374" s="165" t="n">
        <v>13.56</v>
      </c>
      <c r="I374" s="166"/>
      <c r="J374" s="167" t="n">
        <f aca="false">ROUND(I374*H374,2)</f>
        <v>0</v>
      </c>
      <c r="K374" s="163" t="s">
        <v>134</v>
      </c>
      <c r="L374" s="23"/>
      <c r="M374" s="168"/>
      <c r="N374" s="169" t="s">
        <v>40</v>
      </c>
      <c r="O374" s="60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210</v>
      </c>
      <c r="AT374" s="172" t="s">
        <v>130</v>
      </c>
      <c r="AU374" s="172" t="s">
        <v>82</v>
      </c>
      <c r="AY374" s="3" t="s">
        <v>128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80</v>
      </c>
      <c r="BK374" s="173" t="n">
        <f aca="false">ROUND(I374*H374,2)</f>
        <v>0</v>
      </c>
      <c r="BL374" s="3" t="s">
        <v>210</v>
      </c>
      <c r="BM374" s="172" t="s">
        <v>828</v>
      </c>
    </row>
    <row r="375" s="27" customFormat="true" ht="24.15" hidden="false" customHeight="true" outlineLevel="0" collapsed="false">
      <c r="A375" s="22"/>
      <c r="B375" s="160"/>
      <c r="C375" s="205" t="s">
        <v>829</v>
      </c>
      <c r="D375" s="205" t="s">
        <v>130</v>
      </c>
      <c r="E375" s="162" t="s">
        <v>830</v>
      </c>
      <c r="F375" s="163" t="s">
        <v>831</v>
      </c>
      <c r="G375" s="164" t="s">
        <v>173</v>
      </c>
      <c r="H375" s="165" t="n">
        <v>13.56</v>
      </c>
      <c r="I375" s="166"/>
      <c r="J375" s="167" t="n">
        <f aca="false">ROUND(I375*H375,2)</f>
        <v>0</v>
      </c>
      <c r="K375" s="163" t="s">
        <v>134</v>
      </c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210</v>
      </c>
      <c r="AT375" s="172" t="s">
        <v>130</v>
      </c>
      <c r="AU375" s="172" t="s">
        <v>82</v>
      </c>
      <c r="AY375" s="3" t="s">
        <v>128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80</v>
      </c>
      <c r="BK375" s="173" t="n">
        <f aca="false">ROUND(I375*H375,2)</f>
        <v>0</v>
      </c>
      <c r="BL375" s="3" t="s">
        <v>210</v>
      </c>
      <c r="BM375" s="172" t="s">
        <v>832</v>
      </c>
    </row>
    <row r="376" s="27" customFormat="true" ht="24.15" hidden="false" customHeight="true" outlineLevel="0" collapsed="false">
      <c r="A376" s="22"/>
      <c r="B376" s="160"/>
      <c r="C376" s="205" t="s">
        <v>833</v>
      </c>
      <c r="D376" s="205" t="s">
        <v>130</v>
      </c>
      <c r="E376" s="162" t="s">
        <v>834</v>
      </c>
      <c r="F376" s="163" t="s">
        <v>835</v>
      </c>
      <c r="G376" s="164" t="s">
        <v>336</v>
      </c>
      <c r="H376" s="193"/>
      <c r="I376" s="166"/>
      <c r="J376" s="167" t="n">
        <f aca="false">ROUND(I376*H376,2)</f>
        <v>0</v>
      </c>
      <c r="K376" s="163" t="s">
        <v>134</v>
      </c>
      <c r="L376" s="23"/>
      <c r="M376" s="168"/>
      <c r="N376" s="169" t="s">
        <v>40</v>
      </c>
      <c r="O376" s="60"/>
      <c r="P376" s="170" t="n">
        <f aca="false">O376*H376</f>
        <v>0</v>
      </c>
      <c r="Q376" s="170" t="n">
        <v>0</v>
      </c>
      <c r="R376" s="170" t="n">
        <f aca="false">Q376*H376</f>
        <v>0</v>
      </c>
      <c r="S376" s="170" t="n">
        <v>0</v>
      </c>
      <c r="T376" s="171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2" t="s">
        <v>210</v>
      </c>
      <c r="AT376" s="172" t="s">
        <v>130</v>
      </c>
      <c r="AU376" s="172" t="s">
        <v>82</v>
      </c>
      <c r="AY376" s="3" t="s">
        <v>128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3" t="s">
        <v>80</v>
      </c>
      <c r="BK376" s="173" t="n">
        <f aca="false">ROUND(I376*H376,2)</f>
        <v>0</v>
      </c>
      <c r="BL376" s="3" t="s">
        <v>210</v>
      </c>
      <c r="BM376" s="172" t="s">
        <v>836</v>
      </c>
    </row>
    <row r="377" s="146" customFormat="true" ht="22.8" hidden="false" customHeight="true" outlineLevel="0" collapsed="false">
      <c r="B377" s="147"/>
      <c r="D377" s="148" t="s">
        <v>74</v>
      </c>
      <c r="E377" s="158" t="s">
        <v>837</v>
      </c>
      <c r="F377" s="158" t="s">
        <v>838</v>
      </c>
      <c r="I377" s="150"/>
      <c r="J377" s="159" t="n">
        <f aca="false">BK377</f>
        <v>0</v>
      </c>
      <c r="L377" s="147"/>
      <c r="M377" s="152"/>
      <c r="N377" s="153"/>
      <c r="O377" s="153"/>
      <c r="P377" s="154" t="n">
        <f aca="false">SUM(P378:P388)</f>
        <v>0</v>
      </c>
      <c r="Q377" s="153"/>
      <c r="R377" s="154" t="n">
        <f aca="false">SUM(R378:R388)</f>
        <v>0.01920152</v>
      </c>
      <c r="S377" s="153"/>
      <c r="T377" s="155" t="n">
        <f aca="false">SUM(T378:T388)</f>
        <v>0</v>
      </c>
      <c r="AR377" s="148" t="s">
        <v>82</v>
      </c>
      <c r="AT377" s="156" t="s">
        <v>74</v>
      </c>
      <c r="AU377" s="156" t="s">
        <v>80</v>
      </c>
      <c r="AY377" s="148" t="s">
        <v>128</v>
      </c>
      <c r="BK377" s="157" t="n">
        <f aca="false">SUM(BK378:BK388)</f>
        <v>0</v>
      </c>
    </row>
    <row r="378" s="27" customFormat="true" ht="24.15" hidden="false" customHeight="true" outlineLevel="0" collapsed="false">
      <c r="A378" s="22"/>
      <c r="B378" s="160"/>
      <c r="C378" s="205" t="s">
        <v>839</v>
      </c>
      <c r="D378" s="205" t="s">
        <v>130</v>
      </c>
      <c r="E378" s="162" t="s">
        <v>840</v>
      </c>
      <c r="F378" s="163" t="s">
        <v>841</v>
      </c>
      <c r="G378" s="164" t="s">
        <v>173</v>
      </c>
      <c r="H378" s="165" t="n">
        <v>42.058</v>
      </c>
      <c r="I378" s="166"/>
      <c r="J378" s="167" t="n">
        <f aca="false">ROUND(I378*H378,2)</f>
        <v>0</v>
      </c>
      <c r="K378" s="163" t="s">
        <v>134</v>
      </c>
      <c r="L378" s="23"/>
      <c r="M378" s="168"/>
      <c r="N378" s="169" t="s">
        <v>40</v>
      </c>
      <c r="O378" s="60"/>
      <c r="P378" s="170" t="n">
        <f aca="false">O378*H378</f>
        <v>0</v>
      </c>
      <c r="Q378" s="170" t="n">
        <v>6E-005</v>
      </c>
      <c r="R378" s="170" t="n">
        <f aca="false">Q378*H378</f>
        <v>0.00252348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210</v>
      </c>
      <c r="AT378" s="172" t="s">
        <v>130</v>
      </c>
      <c r="AU378" s="172" t="s">
        <v>82</v>
      </c>
      <c r="AY378" s="3" t="s">
        <v>128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80</v>
      </c>
      <c r="BK378" s="173" t="n">
        <f aca="false">ROUND(I378*H378,2)</f>
        <v>0</v>
      </c>
      <c r="BL378" s="3" t="s">
        <v>210</v>
      </c>
      <c r="BM378" s="172" t="s">
        <v>842</v>
      </c>
    </row>
    <row r="379" s="174" customFormat="true" ht="12.8" hidden="false" customHeight="false" outlineLevel="0" collapsed="false">
      <c r="B379" s="175"/>
      <c r="D379" s="110" t="s">
        <v>137</v>
      </c>
      <c r="E379" s="177"/>
      <c r="F379" s="178" t="s">
        <v>843</v>
      </c>
      <c r="H379" s="179" t="n">
        <v>42.058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137</v>
      </c>
      <c r="AU379" s="177" t="s">
        <v>82</v>
      </c>
      <c r="AV379" s="174" t="s">
        <v>82</v>
      </c>
      <c r="AW379" s="174" t="s">
        <v>31</v>
      </c>
      <c r="AX379" s="174" t="s">
        <v>80</v>
      </c>
      <c r="AY379" s="177" t="s">
        <v>128</v>
      </c>
    </row>
    <row r="380" s="27" customFormat="true" ht="24.15" hidden="false" customHeight="true" outlineLevel="0" collapsed="false">
      <c r="A380" s="22"/>
      <c r="B380" s="160"/>
      <c r="C380" s="205" t="s">
        <v>844</v>
      </c>
      <c r="D380" s="205" t="s">
        <v>130</v>
      </c>
      <c r="E380" s="162" t="s">
        <v>845</v>
      </c>
      <c r="F380" s="163" t="s">
        <v>846</v>
      </c>
      <c r="G380" s="164" t="s">
        <v>173</v>
      </c>
      <c r="H380" s="165" t="n">
        <v>43.258</v>
      </c>
      <c r="I380" s="166"/>
      <c r="J380" s="167" t="n">
        <f aca="false">ROUND(I380*H380,2)</f>
        <v>0</v>
      </c>
      <c r="K380" s="163" t="s">
        <v>134</v>
      </c>
      <c r="L380" s="23"/>
      <c r="M380" s="168"/>
      <c r="N380" s="169" t="s">
        <v>40</v>
      </c>
      <c r="O380" s="60"/>
      <c r="P380" s="170" t="n">
        <f aca="false">O380*H380</f>
        <v>0</v>
      </c>
      <c r="Q380" s="170" t="n">
        <v>0.00014</v>
      </c>
      <c r="R380" s="170" t="n">
        <f aca="false">Q380*H380</f>
        <v>0.00605612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210</v>
      </c>
      <c r="AT380" s="172" t="s">
        <v>130</v>
      </c>
      <c r="AU380" s="172" t="s">
        <v>82</v>
      </c>
      <c r="AY380" s="3" t="s">
        <v>128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80</v>
      </c>
      <c r="BK380" s="173" t="n">
        <f aca="false">ROUND(I380*H380,2)</f>
        <v>0</v>
      </c>
      <c r="BL380" s="3" t="s">
        <v>210</v>
      </c>
      <c r="BM380" s="172" t="s">
        <v>847</v>
      </c>
    </row>
    <row r="381" s="174" customFormat="true" ht="12.8" hidden="false" customHeight="false" outlineLevel="0" collapsed="false">
      <c r="B381" s="175"/>
      <c r="D381" s="110" t="s">
        <v>137</v>
      </c>
      <c r="E381" s="177"/>
      <c r="F381" s="178" t="s">
        <v>843</v>
      </c>
      <c r="H381" s="179" t="n">
        <v>42.058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137</v>
      </c>
      <c r="AU381" s="177" t="s">
        <v>82</v>
      </c>
      <c r="AV381" s="174" t="s">
        <v>82</v>
      </c>
      <c r="AW381" s="174" t="s">
        <v>31</v>
      </c>
      <c r="AX381" s="174" t="s">
        <v>75</v>
      </c>
      <c r="AY381" s="177" t="s">
        <v>128</v>
      </c>
    </row>
    <row r="382" s="174" customFormat="true" ht="12.8" hidden="false" customHeight="false" outlineLevel="0" collapsed="false">
      <c r="B382" s="175"/>
      <c r="D382" s="110" t="s">
        <v>137</v>
      </c>
      <c r="E382" s="177"/>
      <c r="F382" s="178" t="s">
        <v>848</v>
      </c>
      <c r="H382" s="179" t="n">
        <v>1.2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137</v>
      </c>
      <c r="AU382" s="177" t="s">
        <v>82</v>
      </c>
      <c r="AV382" s="174" t="s">
        <v>82</v>
      </c>
      <c r="AW382" s="174" t="s">
        <v>31</v>
      </c>
      <c r="AX382" s="174" t="s">
        <v>75</v>
      </c>
      <c r="AY382" s="177" t="s">
        <v>128</v>
      </c>
    </row>
    <row r="383" s="184" customFormat="true" ht="12.8" hidden="false" customHeight="false" outlineLevel="0" collapsed="false">
      <c r="B383" s="185"/>
      <c r="D383" s="110" t="s">
        <v>137</v>
      </c>
      <c r="E383" s="186"/>
      <c r="F383" s="187" t="s">
        <v>177</v>
      </c>
      <c r="H383" s="188" t="n">
        <v>43.258</v>
      </c>
      <c r="I383" s="189"/>
      <c r="L383" s="185"/>
      <c r="M383" s="190"/>
      <c r="N383" s="191"/>
      <c r="O383" s="191"/>
      <c r="P383" s="191"/>
      <c r="Q383" s="191"/>
      <c r="R383" s="191"/>
      <c r="S383" s="191"/>
      <c r="T383" s="192"/>
      <c r="AT383" s="186" t="s">
        <v>137</v>
      </c>
      <c r="AU383" s="186" t="s">
        <v>82</v>
      </c>
      <c r="AV383" s="184" t="s">
        <v>135</v>
      </c>
      <c r="AW383" s="184" t="s">
        <v>31</v>
      </c>
      <c r="AX383" s="184" t="s">
        <v>80</v>
      </c>
      <c r="AY383" s="186" t="s">
        <v>128</v>
      </c>
    </row>
    <row r="384" s="27" customFormat="true" ht="24.15" hidden="false" customHeight="true" outlineLevel="0" collapsed="false">
      <c r="A384" s="22"/>
      <c r="B384" s="160"/>
      <c r="C384" s="205" t="s">
        <v>849</v>
      </c>
      <c r="D384" s="205" t="s">
        <v>130</v>
      </c>
      <c r="E384" s="162" t="s">
        <v>850</v>
      </c>
      <c r="F384" s="163" t="s">
        <v>851</v>
      </c>
      <c r="G384" s="164" t="s">
        <v>173</v>
      </c>
      <c r="H384" s="165" t="n">
        <v>43.258</v>
      </c>
      <c r="I384" s="166"/>
      <c r="J384" s="167" t="n">
        <f aca="false">ROUND(I384*H384,2)</f>
        <v>0</v>
      </c>
      <c r="K384" s="163" t="s">
        <v>134</v>
      </c>
      <c r="L384" s="23"/>
      <c r="M384" s="168"/>
      <c r="N384" s="169" t="s">
        <v>40</v>
      </c>
      <c r="O384" s="60"/>
      <c r="P384" s="170" t="n">
        <f aca="false">O384*H384</f>
        <v>0</v>
      </c>
      <c r="Q384" s="170" t="n">
        <v>0.00012</v>
      </c>
      <c r="R384" s="170" t="n">
        <f aca="false">Q384*H384</f>
        <v>0.00519096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210</v>
      </c>
      <c r="AT384" s="172" t="s">
        <v>130</v>
      </c>
      <c r="AU384" s="172" t="s">
        <v>82</v>
      </c>
      <c r="AY384" s="3" t="s">
        <v>128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80</v>
      </c>
      <c r="BK384" s="173" t="n">
        <f aca="false">ROUND(I384*H384,2)</f>
        <v>0</v>
      </c>
      <c r="BL384" s="3" t="s">
        <v>210</v>
      </c>
      <c r="BM384" s="172" t="s">
        <v>852</v>
      </c>
    </row>
    <row r="385" s="27" customFormat="true" ht="24.15" hidden="false" customHeight="true" outlineLevel="0" collapsed="false">
      <c r="A385" s="22"/>
      <c r="B385" s="160"/>
      <c r="C385" s="205" t="s">
        <v>853</v>
      </c>
      <c r="D385" s="205" t="s">
        <v>130</v>
      </c>
      <c r="E385" s="162" t="s">
        <v>854</v>
      </c>
      <c r="F385" s="163" t="s">
        <v>855</v>
      </c>
      <c r="G385" s="164" t="s">
        <v>173</v>
      </c>
      <c r="H385" s="165" t="n">
        <v>43.258</v>
      </c>
      <c r="I385" s="166"/>
      <c r="J385" s="167" t="n">
        <f aca="false">ROUND(I385*H385,2)</f>
        <v>0</v>
      </c>
      <c r="K385" s="163" t="s">
        <v>134</v>
      </c>
      <c r="L385" s="23"/>
      <c r="M385" s="168"/>
      <c r="N385" s="169" t="s">
        <v>40</v>
      </c>
      <c r="O385" s="60"/>
      <c r="P385" s="170" t="n">
        <f aca="false">O385*H385</f>
        <v>0</v>
      </c>
      <c r="Q385" s="170" t="n">
        <v>0.00012</v>
      </c>
      <c r="R385" s="170" t="n">
        <f aca="false">Q385*H385</f>
        <v>0.00519096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210</v>
      </c>
      <c r="AT385" s="172" t="s">
        <v>130</v>
      </c>
      <c r="AU385" s="172" t="s">
        <v>82</v>
      </c>
      <c r="AY385" s="3" t="s">
        <v>128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80</v>
      </c>
      <c r="BK385" s="173" t="n">
        <f aca="false">ROUND(I385*H385,2)</f>
        <v>0</v>
      </c>
      <c r="BL385" s="3" t="s">
        <v>210</v>
      </c>
      <c r="BM385" s="172" t="s">
        <v>856</v>
      </c>
    </row>
    <row r="386" s="27" customFormat="true" ht="16.5" hidden="false" customHeight="true" outlineLevel="0" collapsed="false">
      <c r="A386" s="22"/>
      <c r="B386" s="160"/>
      <c r="C386" s="205" t="s">
        <v>857</v>
      </c>
      <c r="D386" s="205" t="s">
        <v>130</v>
      </c>
      <c r="E386" s="162" t="s">
        <v>858</v>
      </c>
      <c r="F386" s="163" t="s">
        <v>859</v>
      </c>
      <c r="G386" s="164" t="s">
        <v>163</v>
      </c>
      <c r="H386" s="165" t="n">
        <v>1</v>
      </c>
      <c r="I386" s="166"/>
      <c r="J386" s="167" t="n">
        <f aca="false">ROUND(I386*H386,2)</f>
        <v>0</v>
      </c>
      <c r="K386" s="163"/>
      <c r="L386" s="23"/>
      <c r="M386" s="168"/>
      <c r="N386" s="169" t="s">
        <v>40</v>
      </c>
      <c r="O386" s="60"/>
      <c r="P386" s="170" t="n">
        <f aca="false">O386*H386</f>
        <v>0</v>
      </c>
      <c r="Q386" s="170" t="n">
        <v>0.00012</v>
      </c>
      <c r="R386" s="170" t="n">
        <f aca="false">Q386*H386</f>
        <v>0.00012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210</v>
      </c>
      <c r="AT386" s="172" t="s">
        <v>130</v>
      </c>
      <c r="AU386" s="172" t="s">
        <v>82</v>
      </c>
      <c r="AY386" s="3" t="s">
        <v>128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80</v>
      </c>
      <c r="BK386" s="173" t="n">
        <f aca="false">ROUND(I386*H386,2)</f>
        <v>0</v>
      </c>
      <c r="BL386" s="3" t="s">
        <v>210</v>
      </c>
      <c r="BM386" s="172" t="s">
        <v>860</v>
      </c>
    </row>
    <row r="387" s="27" customFormat="true" ht="24.15" hidden="false" customHeight="true" outlineLevel="0" collapsed="false">
      <c r="A387" s="22"/>
      <c r="B387" s="160"/>
      <c r="C387" s="205" t="s">
        <v>861</v>
      </c>
      <c r="D387" s="205" t="s">
        <v>130</v>
      </c>
      <c r="E387" s="162" t="s">
        <v>862</v>
      </c>
      <c r="F387" s="163" t="s">
        <v>863</v>
      </c>
      <c r="G387" s="164" t="s">
        <v>163</v>
      </c>
      <c r="H387" s="165" t="n">
        <v>1</v>
      </c>
      <c r="I387" s="166"/>
      <c r="J387" s="167" t="n">
        <f aca="false">ROUND(I387*H387,2)</f>
        <v>0</v>
      </c>
      <c r="K387" s="163"/>
      <c r="L387" s="23"/>
      <c r="M387" s="168"/>
      <c r="N387" s="169" t="s">
        <v>40</v>
      </c>
      <c r="O387" s="60"/>
      <c r="P387" s="170" t="n">
        <f aca="false">O387*H387</f>
        <v>0</v>
      </c>
      <c r="Q387" s="170" t="n">
        <v>0.00012</v>
      </c>
      <c r="R387" s="170" t="n">
        <f aca="false">Q387*H387</f>
        <v>0.00012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210</v>
      </c>
      <c r="AT387" s="172" t="s">
        <v>130</v>
      </c>
      <c r="AU387" s="172" t="s">
        <v>82</v>
      </c>
      <c r="AY387" s="3" t="s">
        <v>128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80</v>
      </c>
      <c r="BK387" s="173" t="n">
        <f aca="false">ROUND(I387*H387,2)</f>
        <v>0</v>
      </c>
      <c r="BL387" s="3" t="s">
        <v>210</v>
      </c>
      <c r="BM387" s="172" t="s">
        <v>864</v>
      </c>
    </row>
    <row r="388" s="174" customFormat="true" ht="12.8" hidden="false" customHeight="false" outlineLevel="0" collapsed="false">
      <c r="B388" s="175"/>
      <c r="D388" s="110" t="s">
        <v>137</v>
      </c>
      <c r="E388" s="177"/>
      <c r="F388" s="178" t="s">
        <v>80</v>
      </c>
      <c r="H388" s="179" t="n">
        <v>1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137</v>
      </c>
      <c r="AU388" s="177" t="s">
        <v>82</v>
      </c>
      <c r="AV388" s="174" t="s">
        <v>82</v>
      </c>
      <c r="AW388" s="174" t="s">
        <v>31</v>
      </c>
      <c r="AX388" s="174" t="s">
        <v>80</v>
      </c>
      <c r="AY388" s="177" t="s">
        <v>128</v>
      </c>
    </row>
    <row r="389" s="146" customFormat="true" ht="22.8" hidden="false" customHeight="true" outlineLevel="0" collapsed="false">
      <c r="B389" s="147"/>
      <c r="D389" s="148" t="s">
        <v>74</v>
      </c>
      <c r="E389" s="158" t="s">
        <v>865</v>
      </c>
      <c r="F389" s="158" t="s">
        <v>866</v>
      </c>
      <c r="I389" s="150"/>
      <c r="J389" s="159" t="n">
        <f aca="false">BK389</f>
        <v>0</v>
      </c>
      <c r="L389" s="147"/>
      <c r="M389" s="152"/>
      <c r="N389" s="153"/>
      <c r="O389" s="153"/>
      <c r="P389" s="154" t="n">
        <f aca="false">SUM(P390:P400)</f>
        <v>0</v>
      </c>
      <c r="Q389" s="153"/>
      <c r="R389" s="154" t="n">
        <f aca="false">SUM(R390:R400)</f>
        <v>0.3023507</v>
      </c>
      <c r="S389" s="153"/>
      <c r="T389" s="155" t="n">
        <f aca="false">SUM(T390:T400)</f>
        <v>0.0603973</v>
      </c>
      <c r="AR389" s="148" t="s">
        <v>82</v>
      </c>
      <c r="AT389" s="156" t="s">
        <v>74</v>
      </c>
      <c r="AU389" s="156" t="s">
        <v>80</v>
      </c>
      <c r="AY389" s="148" t="s">
        <v>128</v>
      </c>
      <c r="BK389" s="157" t="n">
        <f aca="false">SUM(BK390:BK400)</f>
        <v>0</v>
      </c>
    </row>
    <row r="390" s="27" customFormat="true" ht="16.5" hidden="false" customHeight="true" outlineLevel="0" collapsed="false">
      <c r="A390" s="22"/>
      <c r="B390" s="160"/>
      <c r="C390" s="205" t="s">
        <v>867</v>
      </c>
      <c r="D390" s="205" t="s">
        <v>130</v>
      </c>
      <c r="E390" s="162" t="s">
        <v>868</v>
      </c>
      <c r="F390" s="163" t="s">
        <v>869</v>
      </c>
      <c r="G390" s="164" t="s">
        <v>173</v>
      </c>
      <c r="H390" s="165" t="n">
        <v>194.83</v>
      </c>
      <c r="I390" s="166"/>
      <c r="J390" s="167" t="n">
        <f aca="false">ROUND(I390*H390,2)</f>
        <v>0</v>
      </c>
      <c r="K390" s="163" t="s">
        <v>134</v>
      </c>
      <c r="L390" s="23"/>
      <c r="M390" s="168"/>
      <c r="N390" s="169" t="s">
        <v>40</v>
      </c>
      <c r="O390" s="60"/>
      <c r="P390" s="170" t="n">
        <f aca="false">O390*H390</f>
        <v>0</v>
      </c>
      <c r="Q390" s="170" t="n">
        <v>0.001</v>
      </c>
      <c r="R390" s="170" t="n">
        <f aca="false">Q390*H390</f>
        <v>0.19483</v>
      </c>
      <c r="S390" s="170" t="n">
        <v>0.00031</v>
      </c>
      <c r="T390" s="171" t="n">
        <f aca="false">S390*H390</f>
        <v>0.0603973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210</v>
      </c>
      <c r="AT390" s="172" t="s">
        <v>130</v>
      </c>
      <c r="AU390" s="172" t="s">
        <v>82</v>
      </c>
      <c r="AY390" s="3" t="s">
        <v>128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80</v>
      </c>
      <c r="BK390" s="173" t="n">
        <f aca="false">ROUND(I390*H390,2)</f>
        <v>0</v>
      </c>
      <c r="BL390" s="3" t="s">
        <v>210</v>
      </c>
      <c r="BM390" s="172" t="s">
        <v>870</v>
      </c>
    </row>
    <row r="391" s="174" customFormat="true" ht="12.8" hidden="false" customHeight="false" outlineLevel="0" collapsed="false">
      <c r="B391" s="175"/>
      <c r="D391" s="110" t="s">
        <v>137</v>
      </c>
      <c r="E391" s="177"/>
      <c r="F391" s="178" t="s">
        <v>871</v>
      </c>
      <c r="H391" s="179" t="n">
        <v>98.1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137</v>
      </c>
      <c r="AU391" s="177" t="s">
        <v>82</v>
      </c>
      <c r="AV391" s="174" t="s">
        <v>82</v>
      </c>
      <c r="AW391" s="174" t="s">
        <v>31</v>
      </c>
      <c r="AX391" s="174" t="s">
        <v>75</v>
      </c>
      <c r="AY391" s="177" t="s">
        <v>128</v>
      </c>
    </row>
    <row r="392" s="174" customFormat="true" ht="19.25" hidden="false" customHeight="false" outlineLevel="0" collapsed="false">
      <c r="B392" s="175"/>
      <c r="D392" s="110" t="s">
        <v>137</v>
      </c>
      <c r="E392" s="177"/>
      <c r="F392" s="178" t="s">
        <v>872</v>
      </c>
      <c r="H392" s="179" t="n">
        <v>121.33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137</v>
      </c>
      <c r="AU392" s="177" t="s">
        <v>82</v>
      </c>
      <c r="AV392" s="174" t="s">
        <v>82</v>
      </c>
      <c r="AW392" s="174" t="s">
        <v>31</v>
      </c>
      <c r="AX392" s="174" t="s">
        <v>75</v>
      </c>
      <c r="AY392" s="177" t="s">
        <v>128</v>
      </c>
    </row>
    <row r="393" s="174" customFormat="true" ht="12.8" hidden="false" customHeight="false" outlineLevel="0" collapsed="false">
      <c r="B393" s="175"/>
      <c r="D393" s="110" t="s">
        <v>137</v>
      </c>
      <c r="E393" s="177"/>
      <c r="F393" s="178" t="s">
        <v>873</v>
      </c>
      <c r="H393" s="179" t="n">
        <v>-24.6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137</v>
      </c>
      <c r="AU393" s="177" t="s">
        <v>82</v>
      </c>
      <c r="AV393" s="174" t="s">
        <v>82</v>
      </c>
      <c r="AW393" s="174" t="s">
        <v>31</v>
      </c>
      <c r="AX393" s="174" t="s">
        <v>75</v>
      </c>
      <c r="AY393" s="177" t="s">
        <v>128</v>
      </c>
    </row>
    <row r="394" s="184" customFormat="true" ht="12.8" hidden="false" customHeight="false" outlineLevel="0" collapsed="false">
      <c r="B394" s="185"/>
      <c r="D394" s="110" t="s">
        <v>137</v>
      </c>
      <c r="E394" s="186"/>
      <c r="F394" s="187" t="s">
        <v>177</v>
      </c>
      <c r="H394" s="188" t="n">
        <v>194.83</v>
      </c>
      <c r="I394" s="189"/>
      <c r="L394" s="185"/>
      <c r="M394" s="190"/>
      <c r="N394" s="191"/>
      <c r="O394" s="191"/>
      <c r="P394" s="191"/>
      <c r="Q394" s="191"/>
      <c r="R394" s="191"/>
      <c r="S394" s="191"/>
      <c r="T394" s="192"/>
      <c r="AT394" s="186" t="s">
        <v>137</v>
      </c>
      <c r="AU394" s="186" t="s">
        <v>82</v>
      </c>
      <c r="AV394" s="184" t="s">
        <v>135</v>
      </c>
      <c r="AW394" s="184" t="s">
        <v>31</v>
      </c>
      <c r="AX394" s="184" t="s">
        <v>80</v>
      </c>
      <c r="AY394" s="186" t="s">
        <v>128</v>
      </c>
    </row>
    <row r="395" s="27" customFormat="true" ht="24.15" hidden="false" customHeight="true" outlineLevel="0" collapsed="false">
      <c r="A395" s="22"/>
      <c r="B395" s="160"/>
      <c r="C395" s="205" t="s">
        <v>874</v>
      </c>
      <c r="D395" s="205" t="s">
        <v>130</v>
      </c>
      <c r="E395" s="162" t="s">
        <v>875</v>
      </c>
      <c r="F395" s="194" t="s">
        <v>876</v>
      </c>
      <c r="G395" s="164" t="s">
        <v>173</v>
      </c>
      <c r="H395" s="165" t="n">
        <v>194.83</v>
      </c>
      <c r="I395" s="166"/>
      <c r="J395" s="167" t="n">
        <f aca="false">ROUND(I395*H395,2)</f>
        <v>0</v>
      </c>
      <c r="K395" s="163" t="s">
        <v>134</v>
      </c>
      <c r="L395" s="23"/>
      <c r="M395" s="168"/>
      <c r="N395" s="169" t="s">
        <v>40</v>
      </c>
      <c r="O395" s="60"/>
      <c r="P395" s="170" t="n">
        <f aca="false">O395*H395</f>
        <v>0</v>
      </c>
      <c r="Q395" s="170" t="n">
        <v>0</v>
      </c>
      <c r="R395" s="170" t="n">
        <f aca="false">Q395*H395</f>
        <v>0</v>
      </c>
      <c r="S395" s="170" t="n">
        <v>0</v>
      </c>
      <c r="T395" s="171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2" t="s">
        <v>210</v>
      </c>
      <c r="AT395" s="172" t="s">
        <v>130</v>
      </c>
      <c r="AU395" s="172" t="s">
        <v>82</v>
      </c>
      <c r="AY395" s="3" t="s">
        <v>128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80</v>
      </c>
      <c r="BK395" s="173" t="n">
        <f aca="false">ROUND(I395*H395,2)</f>
        <v>0</v>
      </c>
      <c r="BL395" s="3" t="s">
        <v>210</v>
      </c>
      <c r="BM395" s="172" t="s">
        <v>877</v>
      </c>
    </row>
    <row r="396" s="27" customFormat="true" ht="24.15" hidden="false" customHeight="true" outlineLevel="0" collapsed="false">
      <c r="A396" s="22"/>
      <c r="B396" s="160"/>
      <c r="C396" s="205" t="s">
        <v>878</v>
      </c>
      <c r="D396" s="205" t="s">
        <v>130</v>
      </c>
      <c r="E396" s="162" t="s">
        <v>879</v>
      </c>
      <c r="F396" s="194" t="s">
        <v>880</v>
      </c>
      <c r="G396" s="164" t="s">
        <v>173</v>
      </c>
      <c r="H396" s="165" t="n">
        <v>219.43</v>
      </c>
      <c r="I396" s="166"/>
      <c r="J396" s="167" t="n">
        <f aca="false">ROUND(I396*H396,2)</f>
        <v>0</v>
      </c>
      <c r="K396" s="163" t="s">
        <v>134</v>
      </c>
      <c r="L396" s="23"/>
      <c r="M396" s="168"/>
      <c r="N396" s="169" t="s">
        <v>40</v>
      </c>
      <c r="O396" s="60"/>
      <c r="P396" s="170" t="n">
        <f aca="false">O396*H396</f>
        <v>0</v>
      </c>
      <c r="Q396" s="170" t="n">
        <v>0.0002</v>
      </c>
      <c r="R396" s="170" t="n">
        <f aca="false">Q396*H396</f>
        <v>0.043886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210</v>
      </c>
      <c r="AT396" s="172" t="s">
        <v>130</v>
      </c>
      <c r="AU396" s="172" t="s">
        <v>82</v>
      </c>
      <c r="AY396" s="3" t="s">
        <v>128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80</v>
      </c>
      <c r="BK396" s="173" t="n">
        <f aca="false">ROUND(I396*H396,2)</f>
        <v>0</v>
      </c>
      <c r="BL396" s="3" t="s">
        <v>210</v>
      </c>
      <c r="BM396" s="172" t="s">
        <v>881</v>
      </c>
    </row>
    <row r="397" s="174" customFormat="true" ht="12.8" hidden="false" customHeight="false" outlineLevel="0" collapsed="false">
      <c r="B397" s="175"/>
      <c r="D397" s="110" t="s">
        <v>137</v>
      </c>
      <c r="E397" s="177"/>
      <c r="F397" s="178" t="s">
        <v>871</v>
      </c>
      <c r="H397" s="179" t="n">
        <v>98.1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137</v>
      </c>
      <c r="AU397" s="177" t="s">
        <v>82</v>
      </c>
      <c r="AV397" s="174" t="s">
        <v>82</v>
      </c>
      <c r="AW397" s="174" t="s">
        <v>31</v>
      </c>
      <c r="AX397" s="174" t="s">
        <v>75</v>
      </c>
      <c r="AY397" s="177" t="s">
        <v>128</v>
      </c>
    </row>
    <row r="398" s="174" customFormat="true" ht="19.25" hidden="false" customHeight="false" outlineLevel="0" collapsed="false">
      <c r="B398" s="175"/>
      <c r="D398" s="110" t="s">
        <v>137</v>
      </c>
      <c r="E398" s="177"/>
      <c r="F398" s="178" t="s">
        <v>872</v>
      </c>
      <c r="H398" s="179" t="n">
        <v>121.33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137</v>
      </c>
      <c r="AU398" s="177" t="s">
        <v>82</v>
      </c>
      <c r="AV398" s="174" t="s">
        <v>82</v>
      </c>
      <c r="AW398" s="174" t="s">
        <v>31</v>
      </c>
      <c r="AX398" s="174" t="s">
        <v>75</v>
      </c>
      <c r="AY398" s="177" t="s">
        <v>128</v>
      </c>
    </row>
    <row r="399" s="184" customFormat="true" ht="12.8" hidden="false" customHeight="false" outlineLevel="0" collapsed="false">
      <c r="B399" s="185"/>
      <c r="D399" s="110" t="s">
        <v>137</v>
      </c>
      <c r="E399" s="186"/>
      <c r="F399" s="187" t="s">
        <v>177</v>
      </c>
      <c r="H399" s="188" t="n">
        <v>219.43</v>
      </c>
      <c r="I399" s="189"/>
      <c r="L399" s="185"/>
      <c r="M399" s="190"/>
      <c r="N399" s="191"/>
      <c r="O399" s="191"/>
      <c r="P399" s="191"/>
      <c r="Q399" s="191"/>
      <c r="R399" s="191"/>
      <c r="S399" s="191"/>
      <c r="T399" s="192"/>
      <c r="AT399" s="186" t="s">
        <v>137</v>
      </c>
      <c r="AU399" s="186" t="s">
        <v>82</v>
      </c>
      <c r="AV399" s="184" t="s">
        <v>135</v>
      </c>
      <c r="AW399" s="184" t="s">
        <v>31</v>
      </c>
      <c r="AX399" s="184" t="s">
        <v>80</v>
      </c>
      <c r="AY399" s="186" t="s">
        <v>128</v>
      </c>
    </row>
    <row r="400" s="27" customFormat="true" ht="24.15" hidden="false" customHeight="true" outlineLevel="0" collapsed="false">
      <c r="A400" s="22"/>
      <c r="B400" s="160"/>
      <c r="C400" s="205" t="s">
        <v>882</v>
      </c>
      <c r="D400" s="205" t="s">
        <v>130</v>
      </c>
      <c r="E400" s="162" t="s">
        <v>883</v>
      </c>
      <c r="F400" s="163" t="s">
        <v>884</v>
      </c>
      <c r="G400" s="164" t="s">
        <v>173</v>
      </c>
      <c r="H400" s="165" t="n">
        <v>219.43</v>
      </c>
      <c r="I400" s="166"/>
      <c r="J400" s="167" t="n">
        <f aca="false">ROUND(I400*H400,2)</f>
        <v>0</v>
      </c>
      <c r="K400" s="163" t="s">
        <v>134</v>
      </c>
      <c r="L400" s="23"/>
      <c r="M400" s="168"/>
      <c r="N400" s="169" t="s">
        <v>40</v>
      </c>
      <c r="O400" s="60"/>
      <c r="P400" s="170" t="n">
        <f aca="false">O400*H400</f>
        <v>0</v>
      </c>
      <c r="Q400" s="170" t="n">
        <v>0.00029</v>
      </c>
      <c r="R400" s="170" t="n">
        <f aca="false">Q400*H400</f>
        <v>0.0636347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210</v>
      </c>
      <c r="AT400" s="172" t="s">
        <v>130</v>
      </c>
      <c r="AU400" s="172" t="s">
        <v>82</v>
      </c>
      <c r="AY400" s="3" t="s">
        <v>128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80</v>
      </c>
      <c r="BK400" s="173" t="n">
        <f aca="false">ROUND(I400*H400,2)</f>
        <v>0</v>
      </c>
      <c r="BL400" s="3" t="s">
        <v>210</v>
      </c>
      <c r="BM400" s="172" t="s">
        <v>885</v>
      </c>
    </row>
    <row r="401" s="146" customFormat="true" ht="25.9" hidden="false" customHeight="true" outlineLevel="0" collapsed="false">
      <c r="B401" s="147"/>
      <c r="D401" s="148" t="s">
        <v>74</v>
      </c>
      <c r="E401" s="149" t="s">
        <v>886</v>
      </c>
      <c r="F401" s="149" t="s">
        <v>887</v>
      </c>
      <c r="I401" s="150"/>
      <c r="J401" s="151" t="n">
        <f aca="false">BK401</f>
        <v>0</v>
      </c>
      <c r="L401" s="147"/>
      <c r="M401" s="152"/>
      <c r="N401" s="153"/>
      <c r="O401" s="153"/>
      <c r="P401" s="154" t="n">
        <f aca="false">SUM(P402:P411)</f>
        <v>0</v>
      </c>
      <c r="Q401" s="153"/>
      <c r="R401" s="154" t="n">
        <f aca="false">SUM(R402:R411)</f>
        <v>0</v>
      </c>
      <c r="S401" s="153"/>
      <c r="T401" s="155" t="n">
        <f aca="false">SUM(T402:T411)</f>
        <v>0</v>
      </c>
      <c r="AR401" s="148" t="s">
        <v>135</v>
      </c>
      <c r="AT401" s="156" t="s">
        <v>74</v>
      </c>
      <c r="AU401" s="156" t="s">
        <v>75</v>
      </c>
      <c r="AY401" s="148" t="s">
        <v>128</v>
      </c>
      <c r="BK401" s="157" t="n">
        <f aca="false">SUM(BK402:BK411)</f>
        <v>0</v>
      </c>
    </row>
    <row r="402" s="27" customFormat="true" ht="16.5" hidden="false" customHeight="true" outlineLevel="0" collapsed="false">
      <c r="A402" s="22"/>
      <c r="B402" s="160"/>
      <c r="C402" s="205" t="s">
        <v>888</v>
      </c>
      <c r="D402" s="205" t="s">
        <v>130</v>
      </c>
      <c r="E402" s="162" t="s">
        <v>889</v>
      </c>
      <c r="F402" s="163" t="s">
        <v>890</v>
      </c>
      <c r="G402" s="164" t="s">
        <v>891</v>
      </c>
      <c r="H402" s="165" t="n">
        <v>9</v>
      </c>
      <c r="I402" s="166"/>
      <c r="J402" s="167" t="n">
        <f aca="false">ROUND(I402*H402,2)</f>
        <v>0</v>
      </c>
      <c r="K402" s="163" t="s">
        <v>134</v>
      </c>
      <c r="L402" s="23"/>
      <c r="M402" s="168"/>
      <c r="N402" s="169" t="s">
        <v>40</v>
      </c>
      <c r="O402" s="60"/>
      <c r="P402" s="170" t="n">
        <f aca="false">O402*H402</f>
        <v>0</v>
      </c>
      <c r="Q402" s="170" t="n">
        <v>0</v>
      </c>
      <c r="R402" s="170" t="n">
        <f aca="false">Q402*H402</f>
        <v>0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892</v>
      </c>
      <c r="AT402" s="172" t="s">
        <v>130</v>
      </c>
      <c r="AU402" s="172" t="s">
        <v>80</v>
      </c>
      <c r="AY402" s="3" t="s">
        <v>128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80</v>
      </c>
      <c r="BK402" s="173" t="n">
        <f aca="false">ROUND(I402*H402,2)</f>
        <v>0</v>
      </c>
      <c r="BL402" s="3" t="s">
        <v>892</v>
      </c>
      <c r="BM402" s="172" t="s">
        <v>893</v>
      </c>
    </row>
    <row r="403" s="174" customFormat="true" ht="12.8" hidden="false" customHeight="false" outlineLevel="0" collapsed="false">
      <c r="B403" s="175"/>
      <c r="D403" s="110" t="s">
        <v>137</v>
      </c>
      <c r="E403" s="177"/>
      <c r="F403" s="178" t="s">
        <v>894</v>
      </c>
      <c r="H403" s="179" t="n">
        <v>9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137</v>
      </c>
      <c r="AU403" s="177" t="s">
        <v>80</v>
      </c>
      <c r="AV403" s="174" t="s">
        <v>82</v>
      </c>
      <c r="AW403" s="174" t="s">
        <v>31</v>
      </c>
      <c r="AX403" s="174" t="s">
        <v>75</v>
      </c>
      <c r="AY403" s="177" t="s">
        <v>128</v>
      </c>
    </row>
    <row r="404" s="184" customFormat="true" ht="12.8" hidden="false" customHeight="false" outlineLevel="0" collapsed="false">
      <c r="B404" s="185"/>
      <c r="D404" s="110" t="s">
        <v>137</v>
      </c>
      <c r="E404" s="186"/>
      <c r="F404" s="187" t="s">
        <v>177</v>
      </c>
      <c r="H404" s="188" t="n">
        <v>9</v>
      </c>
      <c r="I404" s="189"/>
      <c r="L404" s="185"/>
      <c r="M404" s="190"/>
      <c r="N404" s="191"/>
      <c r="O404" s="191"/>
      <c r="P404" s="191"/>
      <c r="Q404" s="191"/>
      <c r="R404" s="191"/>
      <c r="S404" s="191"/>
      <c r="T404" s="192"/>
      <c r="AT404" s="186" t="s">
        <v>137</v>
      </c>
      <c r="AU404" s="186" t="s">
        <v>80</v>
      </c>
      <c r="AV404" s="184" t="s">
        <v>135</v>
      </c>
      <c r="AW404" s="184" t="s">
        <v>31</v>
      </c>
      <c r="AX404" s="184" t="s">
        <v>80</v>
      </c>
      <c r="AY404" s="186" t="s">
        <v>128</v>
      </c>
    </row>
    <row r="405" s="27" customFormat="true" ht="16.5" hidden="false" customHeight="true" outlineLevel="0" collapsed="false">
      <c r="A405" s="22"/>
      <c r="B405" s="160"/>
      <c r="C405" s="205" t="s">
        <v>895</v>
      </c>
      <c r="D405" s="205" t="s">
        <v>130</v>
      </c>
      <c r="E405" s="162" t="s">
        <v>896</v>
      </c>
      <c r="F405" s="163" t="s">
        <v>897</v>
      </c>
      <c r="G405" s="164" t="s">
        <v>891</v>
      </c>
      <c r="H405" s="165" t="n">
        <v>3</v>
      </c>
      <c r="I405" s="166"/>
      <c r="J405" s="167" t="n">
        <f aca="false">ROUND(I405*H405,2)</f>
        <v>0</v>
      </c>
      <c r="K405" s="163" t="s">
        <v>134</v>
      </c>
      <c r="L405" s="23"/>
      <c r="M405" s="168"/>
      <c r="N405" s="169" t="s">
        <v>40</v>
      </c>
      <c r="O405" s="60"/>
      <c r="P405" s="170" t="n">
        <f aca="false">O405*H405</f>
        <v>0</v>
      </c>
      <c r="Q405" s="170" t="n">
        <v>0</v>
      </c>
      <c r="R405" s="170" t="n">
        <f aca="false">Q405*H405</f>
        <v>0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892</v>
      </c>
      <c r="AT405" s="172" t="s">
        <v>130</v>
      </c>
      <c r="AU405" s="172" t="s">
        <v>80</v>
      </c>
      <c r="AY405" s="3" t="s">
        <v>128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80</v>
      </c>
      <c r="BK405" s="173" t="n">
        <f aca="false">ROUND(I405*H405,2)</f>
        <v>0</v>
      </c>
      <c r="BL405" s="3" t="s">
        <v>892</v>
      </c>
      <c r="BM405" s="172" t="s">
        <v>898</v>
      </c>
    </row>
    <row r="406" s="174" customFormat="true" ht="12.8" hidden="false" customHeight="false" outlineLevel="0" collapsed="false">
      <c r="B406" s="175"/>
      <c r="D406" s="110" t="s">
        <v>137</v>
      </c>
      <c r="E406" s="177"/>
      <c r="F406" s="178" t="s">
        <v>899</v>
      </c>
      <c r="H406" s="179" t="n">
        <v>3</v>
      </c>
      <c r="I406" s="180"/>
      <c r="L406" s="175"/>
      <c r="M406" s="181"/>
      <c r="N406" s="182"/>
      <c r="O406" s="182"/>
      <c r="P406" s="182"/>
      <c r="Q406" s="182"/>
      <c r="R406" s="182"/>
      <c r="S406" s="182"/>
      <c r="T406" s="183"/>
      <c r="AT406" s="177" t="s">
        <v>137</v>
      </c>
      <c r="AU406" s="177" t="s">
        <v>80</v>
      </c>
      <c r="AV406" s="174" t="s">
        <v>82</v>
      </c>
      <c r="AW406" s="174" t="s">
        <v>31</v>
      </c>
      <c r="AX406" s="174" t="s">
        <v>75</v>
      </c>
      <c r="AY406" s="177" t="s">
        <v>128</v>
      </c>
    </row>
    <row r="407" s="184" customFormat="true" ht="12.8" hidden="false" customHeight="false" outlineLevel="0" collapsed="false">
      <c r="B407" s="185"/>
      <c r="D407" s="110" t="s">
        <v>137</v>
      </c>
      <c r="E407" s="186"/>
      <c r="F407" s="187" t="s">
        <v>177</v>
      </c>
      <c r="H407" s="188" t="n">
        <v>3</v>
      </c>
      <c r="I407" s="189"/>
      <c r="L407" s="185"/>
      <c r="M407" s="190"/>
      <c r="N407" s="191"/>
      <c r="O407" s="191"/>
      <c r="P407" s="191"/>
      <c r="Q407" s="191"/>
      <c r="R407" s="191"/>
      <c r="S407" s="191"/>
      <c r="T407" s="192"/>
      <c r="AT407" s="186" t="s">
        <v>137</v>
      </c>
      <c r="AU407" s="186" t="s">
        <v>80</v>
      </c>
      <c r="AV407" s="184" t="s">
        <v>135</v>
      </c>
      <c r="AW407" s="184" t="s">
        <v>31</v>
      </c>
      <c r="AX407" s="184" t="s">
        <v>80</v>
      </c>
      <c r="AY407" s="186" t="s">
        <v>128</v>
      </c>
    </row>
    <row r="408" s="27" customFormat="true" ht="16.5" hidden="false" customHeight="true" outlineLevel="0" collapsed="false">
      <c r="A408" s="22"/>
      <c r="B408" s="160"/>
      <c r="C408" s="205" t="s">
        <v>900</v>
      </c>
      <c r="D408" s="205" t="s">
        <v>130</v>
      </c>
      <c r="E408" s="162" t="s">
        <v>901</v>
      </c>
      <c r="F408" s="163" t="s">
        <v>902</v>
      </c>
      <c r="G408" s="164" t="s">
        <v>891</v>
      </c>
      <c r="H408" s="165" t="n">
        <v>8</v>
      </c>
      <c r="I408" s="166"/>
      <c r="J408" s="167" t="n">
        <f aca="false">ROUND(I408*H408,2)</f>
        <v>0</v>
      </c>
      <c r="K408" s="163" t="s">
        <v>134</v>
      </c>
      <c r="L408" s="23"/>
      <c r="M408" s="168"/>
      <c r="N408" s="169" t="s">
        <v>40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892</v>
      </c>
      <c r="AT408" s="172" t="s">
        <v>130</v>
      </c>
      <c r="AU408" s="172" t="s">
        <v>80</v>
      </c>
      <c r="AY408" s="3" t="s">
        <v>128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80</v>
      </c>
      <c r="BK408" s="173" t="n">
        <f aca="false">ROUND(I408*H408,2)</f>
        <v>0</v>
      </c>
      <c r="BL408" s="3" t="s">
        <v>892</v>
      </c>
      <c r="BM408" s="172" t="s">
        <v>903</v>
      </c>
    </row>
    <row r="409" s="174" customFormat="true" ht="12.8" hidden="false" customHeight="false" outlineLevel="0" collapsed="false">
      <c r="B409" s="175"/>
      <c r="D409" s="110" t="s">
        <v>137</v>
      </c>
      <c r="E409" s="177"/>
      <c r="F409" s="178" t="s">
        <v>904</v>
      </c>
      <c r="H409" s="179" t="n">
        <v>2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137</v>
      </c>
      <c r="AU409" s="177" t="s">
        <v>80</v>
      </c>
      <c r="AV409" s="174" t="s">
        <v>82</v>
      </c>
      <c r="AW409" s="174" t="s">
        <v>31</v>
      </c>
      <c r="AX409" s="174" t="s">
        <v>75</v>
      </c>
      <c r="AY409" s="177" t="s">
        <v>128</v>
      </c>
    </row>
    <row r="410" s="174" customFormat="true" ht="12.8" hidden="false" customHeight="false" outlineLevel="0" collapsed="false">
      <c r="B410" s="175"/>
      <c r="D410" s="110" t="s">
        <v>137</v>
      </c>
      <c r="E410" s="177"/>
      <c r="F410" s="178" t="s">
        <v>905</v>
      </c>
      <c r="H410" s="179" t="n">
        <v>6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137</v>
      </c>
      <c r="AU410" s="177" t="s">
        <v>80</v>
      </c>
      <c r="AV410" s="174" t="s">
        <v>82</v>
      </c>
      <c r="AW410" s="174" t="s">
        <v>31</v>
      </c>
      <c r="AX410" s="174" t="s">
        <v>75</v>
      </c>
      <c r="AY410" s="177" t="s">
        <v>128</v>
      </c>
    </row>
    <row r="411" s="184" customFormat="true" ht="12.8" hidden="false" customHeight="false" outlineLevel="0" collapsed="false">
      <c r="B411" s="185"/>
      <c r="D411" s="110" t="s">
        <v>137</v>
      </c>
      <c r="E411" s="186"/>
      <c r="F411" s="187" t="s">
        <v>177</v>
      </c>
      <c r="H411" s="188" t="n">
        <v>8</v>
      </c>
      <c r="I411" s="189"/>
      <c r="L411" s="185"/>
      <c r="M411" s="190"/>
      <c r="N411" s="191"/>
      <c r="O411" s="191"/>
      <c r="P411" s="191"/>
      <c r="Q411" s="191"/>
      <c r="R411" s="191"/>
      <c r="S411" s="191"/>
      <c r="T411" s="192"/>
      <c r="AT411" s="186" t="s">
        <v>137</v>
      </c>
      <c r="AU411" s="186" t="s">
        <v>80</v>
      </c>
      <c r="AV411" s="184" t="s">
        <v>135</v>
      </c>
      <c r="AW411" s="184" t="s">
        <v>31</v>
      </c>
      <c r="AX411" s="184" t="s">
        <v>80</v>
      </c>
      <c r="AY411" s="186" t="s">
        <v>128</v>
      </c>
    </row>
    <row r="412" s="146" customFormat="true" ht="25.9" hidden="false" customHeight="true" outlineLevel="0" collapsed="false">
      <c r="B412" s="147"/>
      <c r="D412" s="148" t="s">
        <v>74</v>
      </c>
      <c r="E412" s="149" t="s">
        <v>906</v>
      </c>
      <c r="F412" s="149" t="s">
        <v>907</v>
      </c>
      <c r="I412" s="150"/>
      <c r="J412" s="151" t="n">
        <f aca="false">BK412</f>
        <v>0</v>
      </c>
      <c r="L412" s="147"/>
      <c r="M412" s="152"/>
      <c r="N412" s="153"/>
      <c r="O412" s="153"/>
      <c r="P412" s="154" t="n">
        <f aca="false">P413+P415</f>
        <v>0</v>
      </c>
      <c r="Q412" s="153"/>
      <c r="R412" s="154" t="n">
        <f aca="false">R413+R415</f>
        <v>0</v>
      </c>
      <c r="S412" s="153"/>
      <c r="T412" s="155" t="n">
        <f aca="false">T413+T415</f>
        <v>0</v>
      </c>
      <c r="AR412" s="148" t="s">
        <v>150</v>
      </c>
      <c r="AT412" s="156" t="s">
        <v>74</v>
      </c>
      <c r="AU412" s="156" t="s">
        <v>75</v>
      </c>
      <c r="AY412" s="148" t="s">
        <v>128</v>
      </c>
      <c r="BK412" s="157" t="n">
        <f aca="false">BK413+BK415</f>
        <v>0</v>
      </c>
    </row>
    <row r="413" s="146" customFormat="true" ht="22.8" hidden="false" customHeight="true" outlineLevel="0" collapsed="false">
      <c r="B413" s="147"/>
      <c r="D413" s="148" t="s">
        <v>74</v>
      </c>
      <c r="E413" s="158" t="s">
        <v>908</v>
      </c>
      <c r="F413" s="158" t="s">
        <v>909</v>
      </c>
      <c r="I413" s="150"/>
      <c r="J413" s="159" t="n">
        <f aca="false">BK413</f>
        <v>0</v>
      </c>
      <c r="L413" s="147"/>
      <c r="M413" s="152"/>
      <c r="N413" s="153"/>
      <c r="O413" s="153"/>
      <c r="P413" s="154" t="n">
        <f aca="false">P414</f>
        <v>0</v>
      </c>
      <c r="Q413" s="153"/>
      <c r="R413" s="154" t="n">
        <f aca="false">R414</f>
        <v>0</v>
      </c>
      <c r="S413" s="153"/>
      <c r="T413" s="155" t="n">
        <f aca="false">T414</f>
        <v>0</v>
      </c>
      <c r="AR413" s="148" t="s">
        <v>150</v>
      </c>
      <c r="AT413" s="156" t="s">
        <v>74</v>
      </c>
      <c r="AU413" s="156" t="s">
        <v>80</v>
      </c>
      <c r="AY413" s="148" t="s">
        <v>128</v>
      </c>
      <c r="BK413" s="157" t="n">
        <f aca="false">BK414</f>
        <v>0</v>
      </c>
    </row>
    <row r="414" s="27" customFormat="true" ht="16.5" hidden="false" customHeight="true" outlineLevel="0" collapsed="false">
      <c r="A414" s="22"/>
      <c r="B414" s="160"/>
      <c r="C414" s="205" t="s">
        <v>910</v>
      </c>
      <c r="D414" s="205" t="s">
        <v>130</v>
      </c>
      <c r="E414" s="162" t="s">
        <v>911</v>
      </c>
      <c r="F414" s="163" t="s">
        <v>912</v>
      </c>
      <c r="G414" s="164" t="s">
        <v>163</v>
      </c>
      <c r="H414" s="165" t="n">
        <v>1</v>
      </c>
      <c r="I414" s="166"/>
      <c r="J414" s="167" t="n">
        <f aca="false">ROUND(I414*H414,2)</f>
        <v>0</v>
      </c>
      <c r="K414" s="163" t="s">
        <v>134</v>
      </c>
      <c r="L414" s="23"/>
      <c r="M414" s="168"/>
      <c r="N414" s="169" t="s">
        <v>40</v>
      </c>
      <c r="O414" s="60"/>
      <c r="P414" s="170" t="n">
        <f aca="false">O414*H414</f>
        <v>0</v>
      </c>
      <c r="Q414" s="170" t="n">
        <v>0</v>
      </c>
      <c r="R414" s="170" t="n">
        <f aca="false">Q414*H414</f>
        <v>0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913</v>
      </c>
      <c r="AT414" s="172" t="s">
        <v>130</v>
      </c>
      <c r="AU414" s="172" t="s">
        <v>82</v>
      </c>
      <c r="AY414" s="3" t="s">
        <v>128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80</v>
      </c>
      <c r="BK414" s="173" t="n">
        <f aca="false">ROUND(I414*H414,2)</f>
        <v>0</v>
      </c>
      <c r="BL414" s="3" t="s">
        <v>913</v>
      </c>
      <c r="BM414" s="172" t="s">
        <v>914</v>
      </c>
    </row>
    <row r="415" s="146" customFormat="true" ht="22.8" hidden="false" customHeight="true" outlineLevel="0" collapsed="false">
      <c r="B415" s="147"/>
      <c r="D415" s="148" t="s">
        <v>74</v>
      </c>
      <c r="E415" s="158" t="s">
        <v>915</v>
      </c>
      <c r="F415" s="158" t="s">
        <v>916</v>
      </c>
      <c r="I415" s="150"/>
      <c r="J415" s="159" t="n">
        <f aca="false">BK415</f>
        <v>0</v>
      </c>
      <c r="L415" s="147"/>
      <c r="M415" s="152"/>
      <c r="N415" s="153"/>
      <c r="O415" s="153"/>
      <c r="P415" s="154" t="n">
        <f aca="false">P416</f>
        <v>0</v>
      </c>
      <c r="Q415" s="153"/>
      <c r="R415" s="154" t="n">
        <f aca="false">R416</f>
        <v>0</v>
      </c>
      <c r="S415" s="153"/>
      <c r="T415" s="155" t="n">
        <f aca="false">T416</f>
        <v>0</v>
      </c>
      <c r="AR415" s="148" t="s">
        <v>150</v>
      </c>
      <c r="AT415" s="156" t="s">
        <v>74</v>
      </c>
      <c r="AU415" s="156" t="s">
        <v>80</v>
      </c>
      <c r="AY415" s="148" t="s">
        <v>128</v>
      </c>
      <c r="BK415" s="157" t="n">
        <f aca="false">BK416</f>
        <v>0</v>
      </c>
    </row>
    <row r="416" s="27" customFormat="true" ht="16.5" hidden="false" customHeight="true" outlineLevel="0" collapsed="false">
      <c r="A416" s="22"/>
      <c r="B416" s="160"/>
      <c r="C416" s="205" t="s">
        <v>917</v>
      </c>
      <c r="D416" s="205" t="s">
        <v>130</v>
      </c>
      <c r="E416" s="162" t="s">
        <v>918</v>
      </c>
      <c r="F416" s="163" t="s">
        <v>916</v>
      </c>
      <c r="G416" s="164" t="s">
        <v>163</v>
      </c>
      <c r="H416" s="165" t="n">
        <v>1</v>
      </c>
      <c r="I416" s="166"/>
      <c r="J416" s="167" t="n">
        <f aca="false">ROUND(I416*H416,2)</f>
        <v>0</v>
      </c>
      <c r="K416" s="163" t="s">
        <v>134</v>
      </c>
      <c r="L416" s="23"/>
      <c r="M416" s="207"/>
      <c r="N416" s="208" t="s">
        <v>40</v>
      </c>
      <c r="O416" s="209"/>
      <c r="P416" s="210" t="n">
        <f aca="false">O416*H416</f>
        <v>0</v>
      </c>
      <c r="Q416" s="210" t="n">
        <v>0</v>
      </c>
      <c r="R416" s="210" t="n">
        <f aca="false">Q416*H416</f>
        <v>0</v>
      </c>
      <c r="S416" s="210" t="n">
        <v>0</v>
      </c>
      <c r="T416" s="21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913</v>
      </c>
      <c r="AT416" s="172" t="s">
        <v>130</v>
      </c>
      <c r="AU416" s="172" t="s">
        <v>82</v>
      </c>
      <c r="AY416" s="3" t="s">
        <v>128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80</v>
      </c>
      <c r="BK416" s="173" t="n">
        <f aca="false">ROUND(I416*H416,2)</f>
        <v>0</v>
      </c>
      <c r="BL416" s="3" t="s">
        <v>913</v>
      </c>
      <c r="BM416" s="172" t="s">
        <v>919</v>
      </c>
    </row>
    <row r="417" s="27" customFormat="true" ht="6.95" hidden="false" customHeight="true" outlineLevel="0" collapsed="false">
      <c r="A417" s="22"/>
      <c r="B417" s="44"/>
      <c r="C417" s="45"/>
      <c r="D417" s="45"/>
      <c r="E417" s="45"/>
      <c r="F417" s="45"/>
      <c r="G417" s="45"/>
      <c r="H417" s="45"/>
      <c r="I417" s="45"/>
      <c r="J417" s="45"/>
      <c r="K417" s="45"/>
      <c r="L417" s="23"/>
      <c r="M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</row>
    <row r="418" customFormat="false" ht="12.8" hidden="false" customHeight="false" outlineLevel="0" collapsed="false">
      <c r="C418" s="212"/>
      <c r="D418" s="212"/>
    </row>
    <row r="419" customFormat="false" ht="12.8" hidden="false" customHeight="false" outlineLevel="0" collapsed="false">
      <c r="C419" s="212"/>
      <c r="D419" s="212"/>
    </row>
  </sheetData>
  <autoFilter ref="C135:K416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2023-05-15T07:12:40Z</dcterms:created>
  <dc:creator>Eva-TOSH\Eva</dc:creator>
  <dc:description/>
  <dc:language>cs-CZ</dc:language>
  <cp:lastModifiedBy/>
  <dcterms:modified xsi:type="dcterms:W3CDTF">2023-05-16T19:15:48Z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